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เม.ย.58" sheetId="2" r:id="rId2"/>
    <sheet name="Sheet2" sheetId="3" r:id="rId3"/>
  </sheets>
  <definedNames>
    <definedName name="_xlnm.Print_Area" localSheetId="1">'เม.ย.58'!$A$1:$D$84</definedName>
  </definedNames>
  <calcPr fullCalcOnLoad="1"/>
</workbook>
</file>

<file path=xl/sharedStrings.xml><?xml version="1.0" encoding="utf-8"?>
<sst xmlns="http://schemas.openxmlformats.org/spreadsheetml/2006/main" count="162" uniqueCount="119">
  <si>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</si>
  <si>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</si>
  <si>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</si>
  <si>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</si>
  <si>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</si>
  <si>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</si>
  <si>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</si>
  <si>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</si>
  <si>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</si>
  <si>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</si>
  <si>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</si>
  <si>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</si>
  <si>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</si>
  <si>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</si>
  <si>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</si>
  <si>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</si>
  <si>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</si>
  <si>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</si>
  <si>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</si>
  <si>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</si>
  <si>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</si>
  <si>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</si>
  <si>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</si>
  <si>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</si>
  <si>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</si>
  <si>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</si>
  <si>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</si>
  <si>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</si>
  <si>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</si>
  <si>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</si>
  <si>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</si>
  <si>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</si>
  <si>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</si>
  <si>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</si>
  <si>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</si>
  <si>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</si>
  <si>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</si>
  <si>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</si>
  <si>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</si>
  <si>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</si>
  <si>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</si>
  <si>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</si>
  <si>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</si>
  <si>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</si>
  <si>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</si>
  <si>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</si>
  <si>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</si>
  <si>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</si>
  <si>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</si>
  <si>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</si>
  <si>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</si>
  <si>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</si>
  <si>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</si>
  <si>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</si>
  <si>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</si>
  <si>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</si>
  <si>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</si>
  <si>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</si>
  <si>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</si>
  <si>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</si>
  <si>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</si>
  <si>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</si>
  <si>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</si>
  <si>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</si>
  <si>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</si>
  <si>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</si>
  <si>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</si>
  <si>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320000</t>
  </si>
  <si>
    <t>510000</t>
  </si>
  <si>
    <t>520000</t>
  </si>
  <si>
    <t>531000</t>
  </si>
  <si>
    <t>532000</t>
  </si>
  <si>
    <t>533000</t>
  </si>
  <si>
    <t>534000</t>
  </si>
  <si>
    <t>541000</t>
  </si>
  <si>
    <t>561000</t>
  </si>
  <si>
    <t>542000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</si>
  <si>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</si>
  <si>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</si>
  <si>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</si>
  <si>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</si>
  <si>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ลูกหนี้ - ค่าน้ำประปา</t>
  </si>
  <si>
    <t>นายกองค์การบริหารส่วนตำบลมะเกลือเก่า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</si>
  <si>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</si>
  <si>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</si>
  <si>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</si>
  <si>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</si>
  <si>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</si>
  <si>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</si>
  <si>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</si>
  <si>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</si>
  <si>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</si>
  <si>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>ลูกหนี้ - ภาษีป้าย</t>
  </si>
  <si>
    <t xml:space="preserve">งบทดลอง </t>
  </si>
  <si>
    <t>เงินอุดหนุนทั่วไประบุวัตถุประสงค์-ด้านการศึกษา</t>
  </si>
  <si>
    <t>เงินอุดหนุนทั่วไประบุวัตถุประสงค์-ค่าเบี้ยยังชีพผู้สูงอายุ</t>
  </si>
  <si>
    <t>เงินอุดหนุนทั่วไประบุวัตถุประสงค์-ค่าเบี้ยยังชีพผู้พิการ</t>
  </si>
  <si>
    <t>เงินฝากธนาคาร ออมสิน  ออมทรัพย์  064306200424949</t>
  </si>
  <si>
    <t>111100</t>
  </si>
  <si>
    <t>111203</t>
  </si>
  <si>
    <t>111201</t>
  </si>
  <si>
    <t>111202</t>
  </si>
  <si>
    <t>113301</t>
  </si>
  <si>
    <t>113302</t>
  </si>
  <si>
    <t>113303</t>
  </si>
  <si>
    <t>113500</t>
  </si>
  <si>
    <t>113400</t>
  </si>
  <si>
    <t>113100</t>
  </si>
  <si>
    <t>113700</t>
  </si>
  <si>
    <t>215000</t>
  </si>
  <si>
    <t>215016</t>
  </si>
  <si>
    <t>212000</t>
  </si>
  <si>
    <t>310000</t>
  </si>
  <si>
    <t>400000</t>
  </si>
  <si>
    <t>220700</t>
  </si>
  <si>
    <t>เงินอุดหนุนทั่วไประบุวัตถุประสงค์-สนับสนุนการบริหารจัดการตามยุทธศาสตร์</t>
  </si>
  <si>
    <t>เงินอุดหนุนทั่วไประบุวัตถุประสงค์-พัฒนาคุณภาพชีวิตและส่งเสริมอาชีพผู้สูงอายุ</t>
  </si>
  <si>
    <t>เงินรับฝาก-เงินทุนหมุนเวียนโครงการเศรษฐกิจชุมชน</t>
  </si>
  <si>
    <t xml:space="preserve">  วันที่  30  เมษายน  2558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</si>
</sst>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  <numFmt numFmtId="219" formatCode="_-* #,##0.000_-;\-* #,##0.000_-;_-* &quot;-&quot;??_-;_-@_-"/>
    <numFmt numFmtId="220" formatCode="_-* #,##0.000_-;\-* #,##0.000_-;_-* &quot;-&quot;???_-;_-@_-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49" fontId="10" fillId="0" borderId="25" xfId="0" applyNumberFormat="1" applyFont="1" applyBorder="1" applyAlignment="1">
      <alignment horizontal="center"/>
    </xf>
    <xf numFmtId="43" fontId="10" fillId="0" borderId="24" xfId="38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43" fontId="10" fillId="0" borderId="24" xfId="38" applyFont="1" applyBorder="1" applyAlignment="1">
      <alignment/>
    </xf>
    <xf numFmtId="43" fontId="10" fillId="0" borderId="25" xfId="38" applyFont="1" applyBorder="1" applyAlignment="1">
      <alignment/>
    </xf>
    <xf numFmtId="43" fontId="10" fillId="0" borderId="25" xfId="38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43" fontId="10" fillId="0" borderId="26" xfId="38" applyFont="1" applyBorder="1" applyAlignment="1">
      <alignment/>
    </xf>
    <xf numFmtId="43" fontId="10" fillId="0" borderId="23" xfId="38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28" xfId="0" applyNumberFormat="1" applyFont="1" applyBorder="1" applyAlignment="1">
      <alignment horizontal="center"/>
    </xf>
    <xf numFmtId="43" fontId="10" fillId="0" borderId="27" xfId="38" applyFont="1" applyBorder="1" applyAlignment="1">
      <alignment/>
    </xf>
    <xf numFmtId="43" fontId="10" fillId="0" borderId="28" xfId="38" applyFont="1" applyBorder="1" applyAlignment="1">
      <alignment/>
    </xf>
    <xf numFmtId="43" fontId="10" fillId="0" borderId="0" xfId="38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43" fontId="10" fillId="0" borderId="29" xfId="3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1" xfId="38" applyFont="1" applyBorder="1" applyAlignment="1">
      <alignment/>
    </xf>
    <xf numFmtId="43" fontId="9" fillId="0" borderId="0" xfId="38" applyFont="1" applyBorder="1" applyAlignment="1">
      <alignment/>
    </xf>
    <xf numFmtId="0" fontId="9" fillId="0" borderId="0" xfId="0" applyFont="1" applyBorder="1" applyAlignment="1">
      <alignment horizontal="center"/>
    </xf>
    <xf numFmtId="43" fontId="10" fillId="0" borderId="30" xfId="38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43" fontId="10" fillId="0" borderId="32" xfId="38" applyFont="1" applyBorder="1" applyAlignment="1">
      <alignment horizontal="center" vertical="center"/>
    </xf>
    <xf numFmtId="43" fontId="10" fillId="0" borderId="26" xfId="38" applyFont="1" applyBorder="1" applyAlignment="1">
      <alignment horizontal="right" vertical="center"/>
    </xf>
    <xf numFmtId="43" fontId="10" fillId="0" borderId="23" xfId="38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43" fontId="10" fillId="0" borderId="34" xfId="38" applyFont="1" applyBorder="1" applyAlignment="1">
      <alignment/>
    </xf>
    <xf numFmtId="43" fontId="10" fillId="0" borderId="35" xfId="38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210" fontId="9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70" t="s">
        <v>57</v>
      </c>
      <c r="B1" s="70"/>
      <c r="C1" s="70"/>
      <c r="D1" s="70"/>
      <c r="E1" s="70"/>
      <c r="F1" s="70"/>
    </row>
    <row r="2" spans="1:6" ht="24">
      <c r="A2" s="70" t="s">
        <v>0</v>
      </c>
      <c r="B2" s="70"/>
      <c r="C2" s="70"/>
      <c r="D2" s="70"/>
      <c r="E2" s="70"/>
      <c r="F2" s="70"/>
    </row>
    <row r="3" spans="1:42" ht="24">
      <c r="A3" s="71" t="s">
        <v>1</v>
      </c>
      <c r="B3" s="71"/>
      <c r="C3" s="71"/>
      <c r="D3" s="71"/>
      <c r="E3" s="71"/>
      <c r="F3" s="7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72" t="s">
        <v>2</v>
      </c>
      <c r="B4" s="74" t="s">
        <v>3</v>
      </c>
      <c r="C4" s="76" t="s">
        <v>4</v>
      </c>
      <c r="D4" s="76"/>
      <c r="E4" s="78" t="s">
        <v>5</v>
      </c>
      <c r="F4" s="7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73"/>
      <c r="B5" s="75"/>
      <c r="C5" s="77"/>
      <c r="D5" s="77"/>
      <c r="E5" s="80"/>
      <c r="F5" s="8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0"/>
  <sheetViews>
    <sheetView tabSelected="1" view="pageBreakPreview" zoomScale="90" zoomScaleNormal="75" zoomScaleSheetLayoutView="90" zoomScalePageLayoutView="0" workbookViewId="0" topLeftCell="A25">
      <selection activeCell="C33" sqref="C33"/>
    </sheetView>
  </sheetViews>
  <sheetFormatPr defaultColWidth="57.00390625" defaultRowHeight="21.75"/>
  <cols>
    <col min="1" max="1" width="73.7109375" style="24" customWidth="1"/>
    <col min="2" max="2" width="17.140625" style="25" customWidth="1"/>
    <col min="3" max="3" width="23.8515625" style="24" customWidth="1"/>
    <col min="4" max="4" width="23.8515625" style="28" customWidth="1"/>
    <col min="5" max="5" width="39.7109375" style="24" customWidth="1"/>
    <col min="6" max="16384" width="57.00390625" style="24" customWidth="1"/>
  </cols>
  <sheetData>
    <row r="1" spans="1:4" ht="26.25">
      <c r="A1" s="82" t="s">
        <v>58</v>
      </c>
      <c r="B1" s="82"/>
      <c r="C1" s="82"/>
      <c r="D1" s="82"/>
    </row>
    <row r="2" spans="1:4" ht="21.75" customHeight="1">
      <c r="A2" s="82" t="s">
        <v>93</v>
      </c>
      <c r="B2" s="82"/>
      <c r="C2" s="82"/>
      <c r="D2" s="82"/>
    </row>
    <row r="3" spans="1:4" ht="26.25">
      <c r="A3" s="83" t="s">
        <v>118</v>
      </c>
      <c r="B3" s="83"/>
      <c r="C3" s="83"/>
      <c r="D3" s="83"/>
    </row>
    <row r="4" spans="1:4" ht="26.25">
      <c r="A4" s="62"/>
      <c r="B4" s="62"/>
      <c r="C4" s="62"/>
      <c r="D4" s="62"/>
    </row>
    <row r="5" spans="1:4" ht="21.75" customHeight="1">
      <c r="A5" s="84" t="s">
        <v>2</v>
      </c>
      <c r="B5" s="86" t="s">
        <v>3</v>
      </c>
      <c r="C5" s="84" t="s">
        <v>4</v>
      </c>
      <c r="D5" s="84" t="s">
        <v>5</v>
      </c>
    </row>
    <row r="6" spans="1:4" ht="4.5" customHeight="1">
      <c r="A6" s="85"/>
      <c r="B6" s="87"/>
      <c r="C6" s="85"/>
      <c r="D6" s="85"/>
    </row>
    <row r="7" spans="1:4" ht="25.5">
      <c r="A7" s="58" t="s">
        <v>6</v>
      </c>
      <c r="B7" s="56" t="s">
        <v>98</v>
      </c>
      <c r="C7" s="59">
        <v>4347</v>
      </c>
      <c r="D7" s="57"/>
    </row>
    <row r="8" spans="1:4" ht="25.5">
      <c r="A8" s="30" t="s">
        <v>60</v>
      </c>
      <c r="B8" s="31" t="s">
        <v>99</v>
      </c>
      <c r="C8" s="32">
        <v>1000</v>
      </c>
      <c r="D8" s="33"/>
    </row>
    <row r="9" spans="1:5" ht="25.5">
      <c r="A9" s="30" t="s">
        <v>65</v>
      </c>
      <c r="B9" s="31" t="s">
        <v>100</v>
      </c>
      <c r="C9" s="32">
        <f>19171565.75+4586819.44-1198934</f>
        <v>22559451.19</v>
      </c>
      <c r="D9" s="33"/>
      <c r="E9" s="27">
        <f>SUM(C8:C9)</f>
        <v>22560451.19</v>
      </c>
    </row>
    <row r="10" spans="1:4" ht="25.5">
      <c r="A10" s="30" t="s">
        <v>59</v>
      </c>
      <c r="B10" s="31" t="s">
        <v>100</v>
      </c>
      <c r="C10" s="34">
        <f>18927981.64+2605594-2182446.66</f>
        <v>19351128.98</v>
      </c>
      <c r="D10" s="35"/>
    </row>
    <row r="11" spans="1:4" ht="25.5">
      <c r="A11" s="30" t="s">
        <v>61</v>
      </c>
      <c r="B11" s="31" t="s">
        <v>100</v>
      </c>
      <c r="C11" s="34">
        <f>950428.34</f>
        <v>950428.34</v>
      </c>
      <c r="D11" s="35"/>
    </row>
    <row r="12" spans="1:5" ht="25.5">
      <c r="A12" s="30" t="s">
        <v>62</v>
      </c>
      <c r="B12" s="31" t="s">
        <v>101</v>
      </c>
      <c r="C12" s="34">
        <v>1384901.51</v>
      </c>
      <c r="D12" s="35"/>
      <c r="E12" s="27">
        <f>SUM(C10:C12)</f>
        <v>21686458.830000002</v>
      </c>
    </row>
    <row r="13" spans="1:4" ht="25.5">
      <c r="A13" s="30" t="s">
        <v>97</v>
      </c>
      <c r="B13" s="31" t="s">
        <v>100</v>
      </c>
      <c r="C13" s="34">
        <f>98391.74</f>
        <v>98391.74</v>
      </c>
      <c r="D13" s="35"/>
    </row>
    <row r="14" spans="1:5" ht="25.5">
      <c r="A14" s="30" t="s">
        <v>83</v>
      </c>
      <c r="B14" s="31" t="s">
        <v>101</v>
      </c>
      <c r="C14" s="34">
        <f>3092707.66</f>
        <v>3092707.66</v>
      </c>
      <c r="D14" s="35"/>
      <c r="E14" s="27">
        <f>SUM(C8:C14)</f>
        <v>47438009.42</v>
      </c>
    </row>
    <row r="15" spans="1:5" ht="25.5">
      <c r="A15" s="30" t="s">
        <v>77</v>
      </c>
      <c r="B15" s="31" t="s">
        <v>102</v>
      </c>
      <c r="C15" s="34">
        <v>5810</v>
      </c>
      <c r="D15" s="35"/>
      <c r="E15" s="27">
        <f>SUM(C13:C14)</f>
        <v>3191099.4000000004</v>
      </c>
    </row>
    <row r="16" spans="1:4" ht="25.5">
      <c r="A16" s="30" t="s">
        <v>66</v>
      </c>
      <c r="B16" s="31" t="s">
        <v>103</v>
      </c>
      <c r="C16" s="34">
        <f>82949.78-626.56</f>
        <v>82323.22</v>
      </c>
      <c r="D16" s="35"/>
    </row>
    <row r="17" spans="1:4" ht="25.5">
      <c r="A17" s="30" t="s">
        <v>92</v>
      </c>
      <c r="B17" s="31" t="s">
        <v>104</v>
      </c>
      <c r="C17" s="34">
        <f>600</f>
        <v>600</v>
      </c>
      <c r="D17" s="35"/>
    </row>
    <row r="18" spans="1:4" ht="25.5">
      <c r="A18" s="30" t="s">
        <v>80</v>
      </c>
      <c r="B18" s="31" t="s">
        <v>105</v>
      </c>
      <c r="C18" s="34">
        <f>741723</f>
        <v>741723</v>
      </c>
      <c r="D18" s="35"/>
    </row>
    <row r="19" spans="1:4" ht="25.5">
      <c r="A19" s="30" t="s">
        <v>81</v>
      </c>
      <c r="B19" s="31" t="s">
        <v>106</v>
      </c>
      <c r="C19" s="34">
        <f>429987</f>
        <v>429987</v>
      </c>
      <c r="D19" s="35"/>
    </row>
    <row r="20" spans="1:4" ht="25.5">
      <c r="A20" s="30" t="s">
        <v>79</v>
      </c>
      <c r="B20" s="31" t="s">
        <v>107</v>
      </c>
      <c r="C20" s="34">
        <f>73474-4600+192400-62486</f>
        <v>198788</v>
      </c>
      <c r="D20" s="35"/>
    </row>
    <row r="21" spans="1:4" ht="25.5">
      <c r="A21" s="30" t="s">
        <v>54</v>
      </c>
      <c r="B21" s="31" t="s">
        <v>108</v>
      </c>
      <c r="C21" s="34">
        <f>1696800-3000+1411300-2823900</f>
        <v>281200</v>
      </c>
      <c r="D21" s="35"/>
    </row>
    <row r="22" spans="1:5" ht="25.5">
      <c r="A22" s="30" t="s">
        <v>63</v>
      </c>
      <c r="B22" s="31" t="s">
        <v>109</v>
      </c>
      <c r="C22" s="34"/>
      <c r="D22" s="35">
        <f>780699.41+2627.25+3152.7+48975+2239150+20400+7391.84+7108-8071.48-7685</f>
        <v>3093747.7199999997</v>
      </c>
      <c r="E22" s="27">
        <f>SUM(D22+C11+C13+C18+12606781-C52-C53-C54-C55-C56-C57)</f>
        <v>6010945.800000001</v>
      </c>
    </row>
    <row r="23" spans="1:4" ht="25.5">
      <c r="A23" s="30" t="s">
        <v>117</v>
      </c>
      <c r="B23" s="31" t="s">
        <v>110</v>
      </c>
      <c r="C23" s="34"/>
      <c r="D23" s="35">
        <v>1790543.08</v>
      </c>
    </row>
    <row r="24" spans="1:4" ht="25.5">
      <c r="A24" s="30" t="s">
        <v>26</v>
      </c>
      <c r="B24" s="31" t="s">
        <v>111</v>
      </c>
      <c r="C24" s="32"/>
      <c r="D24" s="36">
        <v>5455900</v>
      </c>
    </row>
    <row r="25" spans="1:4" ht="25.5">
      <c r="A25" s="30" t="s">
        <v>28</v>
      </c>
      <c r="B25" s="31" t="s">
        <v>112</v>
      </c>
      <c r="C25" s="38"/>
      <c r="D25" s="39">
        <f>10659590.49-30900</f>
        <v>10628690.49</v>
      </c>
    </row>
    <row r="26" spans="1:5" ht="25.5">
      <c r="A26" s="30" t="s">
        <v>64</v>
      </c>
      <c r="B26" s="31" t="s">
        <v>67</v>
      </c>
      <c r="C26" s="34"/>
      <c r="D26" s="35">
        <v>8971203.57</v>
      </c>
      <c r="E26" s="27">
        <f>SUM(D25:D26)</f>
        <v>19599894.060000002</v>
      </c>
    </row>
    <row r="27" spans="1:4" ht="25.5">
      <c r="A27" s="30" t="s">
        <v>78</v>
      </c>
      <c r="B27" s="31" t="s">
        <v>113</v>
      </c>
      <c r="C27" s="34"/>
      <c r="D27" s="35">
        <f>41119661.68+4866795.82</f>
        <v>45986457.5</v>
      </c>
    </row>
    <row r="28" spans="1:4" ht="25.5">
      <c r="A28" s="37" t="s">
        <v>20</v>
      </c>
      <c r="B28" s="29" t="s">
        <v>68</v>
      </c>
      <c r="C28" s="34">
        <f>1063496.64+11550+1000</f>
        <v>1076046.64</v>
      </c>
      <c r="D28" s="35"/>
    </row>
    <row r="29" spans="1:4" ht="25.5">
      <c r="A29" s="30" t="s">
        <v>11</v>
      </c>
      <c r="B29" s="31" t="s">
        <v>69</v>
      </c>
      <c r="C29" s="34">
        <f>5143603+866570</f>
        <v>6010173</v>
      </c>
      <c r="D29" s="35"/>
    </row>
    <row r="30" spans="1:4" ht="25.5">
      <c r="A30" s="30" t="s">
        <v>13</v>
      </c>
      <c r="B30" s="31" t="s">
        <v>114</v>
      </c>
      <c r="C30" s="34">
        <f>710850+110982-7439-3000</f>
        <v>811393</v>
      </c>
      <c r="D30" s="35"/>
    </row>
    <row r="31" spans="1:4" ht="25.5">
      <c r="A31" s="46" t="s">
        <v>14</v>
      </c>
      <c r="B31" s="45" t="s">
        <v>70</v>
      </c>
      <c r="C31" s="53">
        <f>91594+11074+3000</f>
        <v>105668</v>
      </c>
      <c r="D31" s="47"/>
    </row>
    <row r="32" spans="1:4" ht="25.5">
      <c r="A32" s="30" t="s">
        <v>15</v>
      </c>
      <c r="B32" s="31" t="s">
        <v>71</v>
      </c>
      <c r="C32" s="35">
        <f>2903154.7+306155+61486</f>
        <v>3270795.7</v>
      </c>
      <c r="D32" s="47"/>
    </row>
    <row r="33" spans="1:4" ht="25.5">
      <c r="A33" s="40" t="s">
        <v>16</v>
      </c>
      <c r="B33" s="41" t="s">
        <v>72</v>
      </c>
      <c r="C33" s="42">
        <f>726489.76+106800</f>
        <v>833289.76</v>
      </c>
      <c r="D33" s="43"/>
    </row>
    <row r="34" spans="1:4" ht="25.5">
      <c r="A34" s="67"/>
      <c r="B34" s="68"/>
      <c r="C34" s="44"/>
      <c r="D34" s="44"/>
    </row>
    <row r="35" spans="1:4" ht="16.5" customHeight="1">
      <c r="A35" s="48"/>
      <c r="B35" s="49"/>
      <c r="C35" s="44"/>
      <c r="D35" s="44"/>
    </row>
    <row r="36" spans="1:4" ht="26.25">
      <c r="A36" s="54" t="s">
        <v>86</v>
      </c>
      <c r="B36" s="49"/>
      <c r="C36" s="44"/>
      <c r="D36" s="44"/>
    </row>
    <row r="37" spans="1:4" ht="26.25">
      <c r="A37" s="88" t="s">
        <v>84</v>
      </c>
      <c r="B37" s="88"/>
      <c r="C37" s="88"/>
      <c r="D37" s="44"/>
    </row>
    <row r="38" spans="1:4" ht="26.25">
      <c r="A38" s="88" t="s">
        <v>85</v>
      </c>
      <c r="B38" s="88"/>
      <c r="C38" s="88"/>
      <c r="D38" s="44"/>
    </row>
    <row r="39" spans="1:4" ht="25.5">
      <c r="A39" s="48"/>
      <c r="B39" s="49"/>
      <c r="C39" s="44"/>
      <c r="D39" s="44"/>
    </row>
    <row r="40" spans="1:4" s="55" customFormat="1" ht="26.25">
      <c r="A40" s="54" t="s">
        <v>90</v>
      </c>
      <c r="B40" s="52"/>
      <c r="C40" s="51" t="s">
        <v>91</v>
      </c>
      <c r="D40" s="51"/>
    </row>
    <row r="41" spans="1:4" s="55" customFormat="1" ht="26.25">
      <c r="A41" s="54" t="s">
        <v>89</v>
      </c>
      <c r="B41" s="52"/>
      <c r="C41" s="51" t="s">
        <v>87</v>
      </c>
      <c r="D41" s="51"/>
    </row>
    <row r="42" spans="1:4" s="55" customFormat="1" ht="26.25">
      <c r="A42" s="54" t="s">
        <v>88</v>
      </c>
      <c r="B42" s="52"/>
      <c r="C42" s="51" t="s">
        <v>82</v>
      </c>
      <c r="D42" s="51"/>
    </row>
    <row r="43" spans="1:4" ht="26.25">
      <c r="A43" s="82" t="s">
        <v>58</v>
      </c>
      <c r="B43" s="82"/>
      <c r="C43" s="82"/>
      <c r="D43" s="82"/>
    </row>
    <row r="44" spans="1:4" ht="21.75" customHeight="1">
      <c r="A44" s="82" t="s">
        <v>93</v>
      </c>
      <c r="B44" s="82"/>
      <c r="C44" s="82"/>
      <c r="D44" s="82"/>
    </row>
    <row r="45" spans="1:4" ht="26.25">
      <c r="A45" s="83" t="s">
        <v>118</v>
      </c>
      <c r="B45" s="83"/>
      <c r="C45" s="83"/>
      <c r="D45" s="83"/>
    </row>
    <row r="46" spans="1:4" ht="26.25">
      <c r="A46" s="52"/>
      <c r="B46" s="52"/>
      <c r="C46" s="52"/>
      <c r="D46" s="52"/>
    </row>
    <row r="47" spans="1:4" ht="21.75" customHeight="1">
      <c r="A47" s="84" t="s">
        <v>2</v>
      </c>
      <c r="B47" s="86" t="s">
        <v>3</v>
      </c>
      <c r="C47" s="84" t="s">
        <v>4</v>
      </c>
      <c r="D47" s="84" t="s">
        <v>5</v>
      </c>
    </row>
    <row r="48" spans="1:4" ht="4.5" customHeight="1">
      <c r="A48" s="85"/>
      <c r="B48" s="87"/>
      <c r="C48" s="85"/>
      <c r="D48" s="85"/>
    </row>
    <row r="49" spans="1:4" ht="25.5">
      <c r="A49" s="63" t="s">
        <v>17</v>
      </c>
      <c r="B49" s="64" t="s">
        <v>73</v>
      </c>
      <c r="C49" s="65">
        <f>217876.31+20622.02</f>
        <v>238498.33</v>
      </c>
      <c r="D49" s="66"/>
    </row>
    <row r="50" spans="1:4" ht="25.5">
      <c r="A50" s="37" t="s">
        <v>22</v>
      </c>
      <c r="B50" s="29" t="s">
        <v>75</v>
      </c>
      <c r="C50" s="38">
        <v>2845764.29</v>
      </c>
      <c r="D50" s="57"/>
    </row>
    <row r="51" spans="1:4" ht="25.5">
      <c r="A51" s="37" t="s">
        <v>18</v>
      </c>
      <c r="B51" s="29" t="s">
        <v>74</v>
      </c>
      <c r="C51" s="38">
        <v>72000</v>
      </c>
      <c r="D51" s="39"/>
    </row>
    <row r="52" spans="1:4" ht="25.5">
      <c r="A52" s="37" t="s">
        <v>19</v>
      </c>
      <c r="B52" s="29" t="s">
        <v>76</v>
      </c>
      <c r="C52" s="38">
        <v>87000</v>
      </c>
      <c r="D52" s="57"/>
    </row>
    <row r="53" spans="1:4" ht="25.5">
      <c r="A53" s="37" t="s">
        <v>94</v>
      </c>
      <c r="B53" s="29" t="s">
        <v>75</v>
      </c>
      <c r="C53" s="38">
        <f>1050045+231771</f>
        <v>1281816</v>
      </c>
      <c r="D53" s="33"/>
    </row>
    <row r="54" spans="1:4" ht="25.5">
      <c r="A54" s="37" t="s">
        <v>95</v>
      </c>
      <c r="B54" s="56" t="s">
        <v>75</v>
      </c>
      <c r="C54" s="59">
        <f>5735100+2261500</f>
        <v>7996600</v>
      </c>
      <c r="D54" s="33"/>
    </row>
    <row r="55" spans="1:4" ht="25.5">
      <c r="A55" s="37" t="s">
        <v>96</v>
      </c>
      <c r="B55" s="31" t="s">
        <v>75</v>
      </c>
      <c r="C55" s="32">
        <f>1145200+562400</f>
        <v>1707600</v>
      </c>
      <c r="D55" s="35"/>
    </row>
    <row r="56" spans="1:4" ht="25.5">
      <c r="A56" s="69" t="s">
        <v>115</v>
      </c>
      <c r="B56" s="31" t="s">
        <v>75</v>
      </c>
      <c r="C56" s="34">
        <f>318910</f>
        <v>318910</v>
      </c>
      <c r="D56" s="35"/>
    </row>
    <row r="57" spans="1:4" ht="25.5">
      <c r="A57" s="69" t="s">
        <v>116</v>
      </c>
      <c r="B57" s="31" t="s">
        <v>75</v>
      </c>
      <c r="C57" s="34">
        <f>8200+80000</f>
        <v>88200</v>
      </c>
      <c r="D57" s="35"/>
    </row>
    <row r="58" spans="1:4" ht="25.5">
      <c r="A58" s="30"/>
      <c r="B58" s="31"/>
      <c r="C58" s="34"/>
      <c r="D58" s="35"/>
    </row>
    <row r="59" spans="1:4" ht="25.5">
      <c r="A59" s="30"/>
      <c r="B59" s="31"/>
      <c r="C59" s="34"/>
      <c r="D59" s="35"/>
    </row>
    <row r="60" spans="1:4" ht="25.5">
      <c r="A60" s="30"/>
      <c r="B60" s="31"/>
      <c r="C60" s="34"/>
      <c r="D60" s="35"/>
    </row>
    <row r="61" spans="1:4" ht="25.5">
      <c r="A61" s="30"/>
      <c r="B61" s="31"/>
      <c r="C61" s="34"/>
      <c r="D61" s="35"/>
    </row>
    <row r="62" spans="1:4" ht="25.5">
      <c r="A62" s="30"/>
      <c r="B62" s="31"/>
      <c r="C62" s="34"/>
      <c r="D62" s="35"/>
    </row>
    <row r="63" spans="1:4" ht="25.5">
      <c r="A63" s="30"/>
      <c r="B63" s="31"/>
      <c r="C63" s="34"/>
      <c r="D63" s="35"/>
    </row>
    <row r="64" spans="1:4" ht="25.5">
      <c r="A64" s="30"/>
      <c r="B64" s="31"/>
      <c r="C64" s="34"/>
      <c r="D64" s="35"/>
    </row>
    <row r="65" spans="1:4" ht="25.5">
      <c r="A65" s="30"/>
      <c r="B65" s="31"/>
      <c r="C65" s="34"/>
      <c r="D65" s="35"/>
    </row>
    <row r="66" spans="1:4" ht="25.5">
      <c r="A66" s="30"/>
      <c r="B66" s="31"/>
      <c r="C66" s="34"/>
      <c r="D66" s="35"/>
    </row>
    <row r="67" spans="1:4" ht="25.5">
      <c r="A67" s="30"/>
      <c r="B67" s="31"/>
      <c r="C67" s="34"/>
      <c r="D67" s="35"/>
    </row>
    <row r="68" spans="1:4" ht="25.5">
      <c r="A68" s="30"/>
      <c r="B68" s="31"/>
      <c r="C68" s="34"/>
      <c r="D68" s="35"/>
    </row>
    <row r="69" spans="1:4" ht="25.5">
      <c r="A69" s="30"/>
      <c r="B69" s="31"/>
      <c r="C69" s="32"/>
      <c r="D69" s="36"/>
    </row>
    <row r="70" spans="1:4" ht="25.5">
      <c r="A70" s="30"/>
      <c r="B70" s="31"/>
      <c r="C70" s="60"/>
      <c r="D70" s="61"/>
    </row>
    <row r="71" spans="1:4" ht="25.5">
      <c r="A71" s="30"/>
      <c r="B71" s="31"/>
      <c r="C71" s="38"/>
      <c r="D71" s="39"/>
    </row>
    <row r="72" spans="1:4" ht="25.5">
      <c r="A72" s="30"/>
      <c r="B72" s="31"/>
      <c r="C72" s="34"/>
      <c r="D72" s="35"/>
    </row>
    <row r="73" spans="1:4" ht="25.5">
      <c r="A73" s="30"/>
      <c r="B73" s="31"/>
      <c r="C73" s="34"/>
      <c r="D73" s="35"/>
    </row>
    <row r="74" spans="1:4" ht="25.5">
      <c r="A74" s="37"/>
      <c r="B74" s="29"/>
      <c r="C74" s="34"/>
      <c r="D74" s="35"/>
    </row>
    <row r="75" spans="1:4" ht="25.5">
      <c r="A75" s="40"/>
      <c r="B75" s="41"/>
      <c r="C75" s="42"/>
      <c r="D75" s="43"/>
    </row>
    <row r="76" spans="1:5" ht="22.5" customHeight="1" thickBot="1">
      <c r="A76" s="48"/>
      <c r="B76" s="49"/>
      <c r="C76" s="50">
        <f>SUM(C7:C75)</f>
        <v>75926542.36</v>
      </c>
      <c r="D76" s="50">
        <f>SUM(D7:D75)</f>
        <v>75926542.36</v>
      </c>
      <c r="E76" s="27">
        <f>SUM(D76-C76)</f>
        <v>0</v>
      </c>
    </row>
    <row r="77" spans="1:4" ht="26.25" thickTop="1">
      <c r="A77" s="48"/>
      <c r="B77" s="49"/>
      <c r="C77" s="44"/>
      <c r="D77" s="44"/>
    </row>
    <row r="78" spans="1:4" ht="26.25">
      <c r="A78" s="54" t="s">
        <v>86</v>
      </c>
      <c r="B78" s="49"/>
      <c r="C78" s="44"/>
      <c r="D78" s="44"/>
    </row>
    <row r="79" spans="1:4" ht="26.25">
      <c r="A79" s="88" t="s">
        <v>84</v>
      </c>
      <c r="B79" s="88"/>
      <c r="C79" s="88"/>
      <c r="D79" s="44"/>
    </row>
    <row r="80" spans="1:4" ht="26.25">
      <c r="A80" s="88" t="s">
        <v>85</v>
      </c>
      <c r="B80" s="88"/>
      <c r="C80" s="88"/>
      <c r="D80" s="44"/>
    </row>
    <row r="81" spans="1:4" ht="25.5">
      <c r="A81" s="48"/>
      <c r="B81" s="49"/>
      <c r="C81" s="44"/>
      <c r="D81" s="44"/>
    </row>
    <row r="82" spans="1:4" s="55" customFormat="1" ht="26.25">
      <c r="A82" s="54" t="s">
        <v>90</v>
      </c>
      <c r="B82" s="52"/>
      <c r="C82" s="51" t="s">
        <v>91</v>
      </c>
      <c r="D82" s="51"/>
    </row>
    <row r="83" spans="1:4" s="55" customFormat="1" ht="26.25">
      <c r="A83" s="54" t="s">
        <v>89</v>
      </c>
      <c r="B83" s="52"/>
      <c r="C83" s="51" t="s">
        <v>87</v>
      </c>
      <c r="D83" s="51"/>
    </row>
    <row r="84" spans="1:4" s="55" customFormat="1" ht="26.25">
      <c r="A84" s="54" t="s">
        <v>88</v>
      </c>
      <c r="B84" s="52"/>
      <c r="C84" s="51" t="s">
        <v>82</v>
      </c>
      <c r="D84" s="51"/>
    </row>
    <row r="85" ht="23.25">
      <c r="D85" s="26"/>
    </row>
    <row r="86" ht="23.25">
      <c r="D86" s="26"/>
    </row>
    <row r="87" ht="23.25">
      <c r="D87" s="26"/>
    </row>
    <row r="88" ht="23.25">
      <c r="D88" s="26"/>
    </row>
    <row r="89" ht="23.25">
      <c r="D89" s="26"/>
    </row>
    <row r="90" ht="23.25">
      <c r="D90" s="26"/>
    </row>
    <row r="91" ht="23.25">
      <c r="D91" s="26"/>
    </row>
    <row r="92" ht="23.25">
      <c r="D92" s="26"/>
    </row>
    <row r="93" ht="23.25">
      <c r="D93" s="26"/>
    </row>
    <row r="94" ht="23.25">
      <c r="D94" s="26"/>
    </row>
    <row r="95" ht="23.25">
      <c r="D95" s="26"/>
    </row>
    <row r="96" ht="23.25">
      <c r="D96" s="26"/>
    </row>
    <row r="97" ht="23.25">
      <c r="D97" s="26"/>
    </row>
    <row r="98" ht="23.25">
      <c r="D98" s="26"/>
    </row>
    <row r="99" ht="23.25">
      <c r="D99" s="26"/>
    </row>
    <row r="100" ht="23.25">
      <c r="D100" s="26"/>
    </row>
    <row r="101" ht="23.25">
      <c r="D101" s="26"/>
    </row>
    <row r="102" ht="23.25">
      <c r="D102" s="26"/>
    </row>
    <row r="103" ht="23.25">
      <c r="D103" s="26"/>
    </row>
    <row r="104" ht="23.25">
      <c r="D104" s="26"/>
    </row>
    <row r="105" ht="23.25">
      <c r="D105" s="26"/>
    </row>
    <row r="106" ht="23.25">
      <c r="D106" s="26"/>
    </row>
    <row r="107" ht="23.25">
      <c r="D107" s="26"/>
    </row>
    <row r="108" ht="23.25">
      <c r="D108" s="26"/>
    </row>
    <row r="109" ht="23.25">
      <c r="D109" s="26"/>
    </row>
    <row r="110" ht="23.25">
      <c r="D110" s="26"/>
    </row>
    <row r="111" ht="23.25">
      <c r="D111" s="26"/>
    </row>
    <row r="112" ht="23.25">
      <c r="D112" s="26"/>
    </row>
    <row r="113" ht="23.25">
      <c r="D113" s="26"/>
    </row>
    <row r="114" ht="23.25">
      <c r="D114" s="26"/>
    </row>
    <row r="115" ht="23.25">
      <c r="D115" s="26"/>
    </row>
    <row r="116" ht="23.25">
      <c r="D116" s="26"/>
    </row>
    <row r="117" ht="23.25">
      <c r="D117" s="26"/>
    </row>
    <row r="118" ht="23.25">
      <c r="D118" s="26"/>
    </row>
    <row r="119" ht="23.25">
      <c r="D119" s="26"/>
    </row>
    <row r="120" ht="23.25">
      <c r="D120" s="26"/>
    </row>
    <row r="121" ht="23.25">
      <c r="D121" s="26"/>
    </row>
    <row r="122" ht="23.25">
      <c r="D122" s="26"/>
    </row>
    <row r="123" ht="23.25">
      <c r="D123" s="26"/>
    </row>
    <row r="124" ht="23.25">
      <c r="D124" s="26"/>
    </row>
    <row r="125" ht="23.25">
      <c r="D125" s="26"/>
    </row>
    <row r="126" ht="23.25">
      <c r="D126" s="26"/>
    </row>
    <row r="127" ht="23.25">
      <c r="D127" s="26"/>
    </row>
    <row r="128" ht="23.25">
      <c r="D128" s="26"/>
    </row>
    <row r="129" ht="23.25">
      <c r="D129" s="26"/>
    </row>
    <row r="130" ht="23.25">
      <c r="D130" s="26"/>
    </row>
    <row r="131" ht="23.25">
      <c r="D131" s="26"/>
    </row>
    <row r="132" ht="23.25">
      <c r="D132" s="26"/>
    </row>
    <row r="133" ht="23.25">
      <c r="D133" s="26"/>
    </row>
    <row r="134" ht="23.25">
      <c r="D134" s="26"/>
    </row>
    <row r="135" ht="23.25">
      <c r="D135" s="26"/>
    </row>
    <row r="136" ht="23.25">
      <c r="D136" s="26"/>
    </row>
    <row r="137" ht="23.25">
      <c r="D137" s="26"/>
    </row>
    <row r="138" ht="23.25">
      <c r="D138" s="26"/>
    </row>
    <row r="139" ht="23.25">
      <c r="D139" s="26"/>
    </row>
    <row r="140" ht="23.25">
      <c r="D140" s="26"/>
    </row>
    <row r="141" ht="23.25">
      <c r="D141" s="26"/>
    </row>
    <row r="142" ht="23.25">
      <c r="D142" s="26"/>
    </row>
    <row r="143" ht="23.25">
      <c r="D143" s="26"/>
    </row>
    <row r="144" ht="23.25">
      <c r="D144" s="26"/>
    </row>
    <row r="145" ht="23.25">
      <c r="D145" s="26"/>
    </row>
    <row r="146" ht="23.25">
      <c r="D146" s="26"/>
    </row>
    <row r="147" ht="23.25">
      <c r="D147" s="26"/>
    </row>
    <row r="148" ht="23.25">
      <c r="D148" s="26"/>
    </row>
    <row r="149" ht="23.25">
      <c r="D149" s="26"/>
    </row>
    <row r="150" ht="23.25">
      <c r="D150" s="26"/>
    </row>
    <row r="151" ht="23.25">
      <c r="D151" s="26"/>
    </row>
    <row r="152" ht="23.25">
      <c r="D152" s="26"/>
    </row>
    <row r="153" ht="23.25">
      <c r="D153" s="26"/>
    </row>
    <row r="154" ht="23.25">
      <c r="D154" s="26"/>
    </row>
    <row r="155" ht="23.25">
      <c r="D155" s="26"/>
    </row>
    <row r="156" ht="23.25">
      <c r="D156" s="26"/>
    </row>
    <row r="157" ht="23.25">
      <c r="D157" s="26"/>
    </row>
    <row r="158" ht="23.25">
      <c r="D158" s="26"/>
    </row>
    <row r="159" ht="23.25">
      <c r="D159" s="26"/>
    </row>
    <row r="160" ht="23.25">
      <c r="D160" s="26"/>
    </row>
    <row r="161" ht="23.25">
      <c r="D161" s="26"/>
    </row>
    <row r="162" ht="23.25">
      <c r="D162" s="26"/>
    </row>
    <row r="163" ht="23.25">
      <c r="D163" s="26"/>
    </row>
    <row r="164" ht="23.25">
      <c r="D164" s="26"/>
    </row>
    <row r="165" ht="23.25">
      <c r="D165" s="26"/>
    </row>
    <row r="166" ht="23.25">
      <c r="D166" s="26"/>
    </row>
    <row r="167" ht="23.25">
      <c r="D167" s="26"/>
    </row>
    <row r="168" ht="23.25">
      <c r="D168" s="26"/>
    </row>
    <row r="169" ht="23.25">
      <c r="D169" s="26"/>
    </row>
    <row r="170" ht="23.25">
      <c r="D170" s="26"/>
    </row>
    <row r="171" ht="23.25">
      <c r="D171" s="26"/>
    </row>
    <row r="172" ht="23.25">
      <c r="D172" s="26"/>
    </row>
    <row r="173" ht="23.25">
      <c r="D173" s="26"/>
    </row>
    <row r="174" ht="23.25">
      <c r="D174" s="26"/>
    </row>
    <row r="175" ht="23.25">
      <c r="D175" s="26"/>
    </row>
    <row r="176" ht="23.25">
      <c r="D176" s="26"/>
    </row>
    <row r="177" ht="23.25">
      <c r="D177" s="26"/>
    </row>
    <row r="178" ht="23.25">
      <c r="D178" s="26"/>
    </row>
    <row r="179" ht="23.25">
      <c r="D179" s="26"/>
    </row>
    <row r="180" ht="23.25">
      <c r="D180" s="26"/>
    </row>
    <row r="181" ht="23.25">
      <c r="D181" s="26"/>
    </row>
    <row r="182" ht="23.25">
      <c r="D182" s="26"/>
    </row>
    <row r="183" ht="23.25">
      <c r="D183" s="26"/>
    </row>
    <row r="184" ht="23.25">
      <c r="D184" s="26"/>
    </row>
    <row r="185" ht="23.25">
      <c r="D185" s="26"/>
    </row>
    <row r="186" ht="23.25">
      <c r="D186" s="26"/>
    </row>
    <row r="187" ht="23.25">
      <c r="D187" s="26"/>
    </row>
    <row r="188" ht="23.25">
      <c r="D188" s="26"/>
    </row>
    <row r="189" ht="23.25">
      <c r="D189" s="26"/>
    </row>
    <row r="190" ht="23.25">
      <c r="D190" s="26"/>
    </row>
    <row r="191" ht="23.25">
      <c r="D191" s="26"/>
    </row>
    <row r="192" ht="23.25">
      <c r="D192" s="26"/>
    </row>
    <row r="193" ht="23.25">
      <c r="D193" s="26"/>
    </row>
    <row r="194" ht="23.25">
      <c r="D194" s="26"/>
    </row>
    <row r="195" ht="23.25">
      <c r="D195" s="26"/>
    </row>
    <row r="196" ht="23.25">
      <c r="D196" s="26"/>
    </row>
    <row r="197" ht="23.25">
      <c r="D197" s="26"/>
    </row>
    <row r="198" ht="23.25">
      <c r="D198" s="26"/>
    </row>
    <row r="199" ht="23.25">
      <c r="D199" s="26"/>
    </row>
    <row r="200" ht="23.25">
      <c r="D200" s="26"/>
    </row>
    <row r="201" ht="23.25">
      <c r="D201" s="26"/>
    </row>
    <row r="202" ht="23.25">
      <c r="D202" s="26"/>
    </row>
    <row r="203" ht="23.25">
      <c r="D203" s="26"/>
    </row>
    <row r="204" ht="23.25">
      <c r="D204" s="26"/>
    </row>
    <row r="205" ht="23.25">
      <c r="D205" s="26"/>
    </row>
    <row r="206" ht="23.25">
      <c r="D206" s="26"/>
    </row>
    <row r="207" ht="23.25">
      <c r="D207" s="26"/>
    </row>
    <row r="208" ht="23.25">
      <c r="D208" s="26"/>
    </row>
    <row r="209" ht="23.25">
      <c r="D209" s="26"/>
    </row>
    <row r="210" ht="23.25">
      <c r="D210" s="26"/>
    </row>
    <row r="211" ht="23.25">
      <c r="D211" s="26"/>
    </row>
    <row r="212" ht="23.25">
      <c r="D212" s="26"/>
    </row>
    <row r="213" ht="23.25">
      <c r="D213" s="26"/>
    </row>
    <row r="214" ht="23.25">
      <c r="D214" s="26"/>
    </row>
    <row r="215" ht="23.25">
      <c r="D215" s="26"/>
    </row>
    <row r="216" ht="23.25">
      <c r="D216" s="26"/>
    </row>
    <row r="217" ht="23.25">
      <c r="D217" s="26"/>
    </row>
    <row r="218" ht="23.25">
      <c r="D218" s="26"/>
    </row>
    <row r="219" ht="23.25">
      <c r="D219" s="26"/>
    </row>
    <row r="220" ht="23.25">
      <c r="D220" s="26"/>
    </row>
    <row r="221" ht="23.25">
      <c r="D221" s="26"/>
    </row>
    <row r="222" ht="23.25">
      <c r="D222" s="26"/>
    </row>
    <row r="223" ht="23.25">
      <c r="D223" s="26"/>
    </row>
    <row r="224" ht="23.25">
      <c r="D224" s="26"/>
    </row>
    <row r="225" ht="23.25">
      <c r="D225" s="26"/>
    </row>
    <row r="226" ht="23.25">
      <c r="D226" s="26"/>
    </row>
    <row r="227" ht="23.25">
      <c r="D227" s="26"/>
    </row>
    <row r="228" ht="23.25">
      <c r="D228" s="26"/>
    </row>
    <row r="229" ht="23.25">
      <c r="D229" s="26"/>
    </row>
    <row r="230" ht="23.25">
      <c r="D230" s="26"/>
    </row>
    <row r="231" ht="23.25">
      <c r="D231" s="26"/>
    </row>
    <row r="232" ht="23.25">
      <c r="D232" s="26"/>
    </row>
    <row r="233" ht="23.25">
      <c r="D233" s="26"/>
    </row>
    <row r="234" ht="23.25">
      <c r="D234" s="26"/>
    </row>
    <row r="235" ht="23.25">
      <c r="D235" s="26"/>
    </row>
    <row r="236" ht="23.25">
      <c r="D236" s="26"/>
    </row>
    <row r="237" ht="23.25">
      <c r="D237" s="26"/>
    </row>
    <row r="238" ht="23.25">
      <c r="D238" s="26"/>
    </row>
    <row r="239" ht="23.25">
      <c r="D239" s="26"/>
    </row>
    <row r="240" ht="23.25">
      <c r="D240" s="26"/>
    </row>
    <row r="241" ht="23.25">
      <c r="D241" s="26"/>
    </row>
    <row r="242" ht="23.25">
      <c r="D242" s="26"/>
    </row>
    <row r="243" ht="23.25">
      <c r="D243" s="26"/>
    </row>
    <row r="244" ht="23.25">
      <c r="D244" s="26"/>
    </row>
    <row r="245" ht="23.25">
      <c r="D245" s="26"/>
    </row>
    <row r="246" ht="23.25">
      <c r="D246" s="26"/>
    </row>
    <row r="247" ht="23.25">
      <c r="D247" s="26"/>
    </row>
    <row r="248" ht="23.25">
      <c r="D248" s="26"/>
    </row>
    <row r="249" ht="23.25">
      <c r="D249" s="26"/>
    </row>
    <row r="250" ht="23.25">
      <c r="D250" s="26"/>
    </row>
    <row r="251" ht="23.25">
      <c r="D251" s="26"/>
    </row>
    <row r="252" ht="23.25">
      <c r="D252" s="26"/>
    </row>
    <row r="253" ht="23.25">
      <c r="D253" s="26"/>
    </row>
    <row r="254" ht="23.25">
      <c r="D254" s="26"/>
    </row>
    <row r="255" ht="23.25">
      <c r="D255" s="26"/>
    </row>
    <row r="256" ht="23.25">
      <c r="D256" s="26"/>
    </row>
    <row r="257" ht="23.25">
      <c r="D257" s="26"/>
    </row>
    <row r="258" ht="23.25">
      <c r="D258" s="26"/>
    </row>
    <row r="259" ht="23.25">
      <c r="D259" s="26"/>
    </row>
    <row r="260" ht="23.25">
      <c r="D260" s="26"/>
    </row>
    <row r="261" ht="23.25">
      <c r="D261" s="26"/>
    </row>
    <row r="262" ht="23.25">
      <c r="D262" s="26"/>
    </row>
    <row r="263" ht="23.25">
      <c r="D263" s="26"/>
    </row>
    <row r="264" ht="23.25">
      <c r="D264" s="26"/>
    </row>
    <row r="265" ht="23.25">
      <c r="D265" s="26"/>
    </row>
    <row r="266" ht="23.25">
      <c r="D266" s="26"/>
    </row>
    <row r="267" ht="23.25">
      <c r="D267" s="26"/>
    </row>
    <row r="268" ht="23.25">
      <c r="D268" s="26"/>
    </row>
    <row r="269" ht="23.25">
      <c r="D269" s="26"/>
    </row>
    <row r="270" ht="23.25">
      <c r="D270" s="26"/>
    </row>
    <row r="271" ht="23.25">
      <c r="D271" s="26"/>
    </row>
    <row r="272" ht="23.25">
      <c r="D272" s="26"/>
    </row>
    <row r="273" ht="23.25">
      <c r="D273" s="26"/>
    </row>
    <row r="274" ht="23.25">
      <c r="D274" s="26"/>
    </row>
    <row r="275" ht="23.25">
      <c r="D275" s="26"/>
    </row>
    <row r="276" ht="23.25">
      <c r="D276" s="26"/>
    </row>
    <row r="277" ht="23.25">
      <c r="D277" s="26"/>
    </row>
    <row r="278" ht="23.25">
      <c r="D278" s="26"/>
    </row>
    <row r="279" ht="23.25">
      <c r="D279" s="26"/>
    </row>
    <row r="280" ht="23.25">
      <c r="D280" s="26"/>
    </row>
    <row r="281" ht="23.25">
      <c r="D281" s="26"/>
    </row>
    <row r="282" ht="23.25">
      <c r="D282" s="26"/>
    </row>
    <row r="283" ht="23.25">
      <c r="D283" s="26"/>
    </row>
    <row r="284" ht="23.25">
      <c r="D284" s="26"/>
    </row>
    <row r="285" ht="23.25">
      <c r="D285" s="26"/>
    </row>
    <row r="286" ht="23.25">
      <c r="D286" s="26"/>
    </row>
    <row r="287" ht="23.25">
      <c r="D287" s="26"/>
    </row>
    <row r="288" ht="23.25">
      <c r="D288" s="26"/>
    </row>
    <row r="289" ht="23.25">
      <c r="D289" s="26"/>
    </row>
    <row r="290" ht="23.25">
      <c r="D290" s="26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2015-11-02T06:37:57Z</cp:lastPrinted>
  <dcterms:created xsi:type="dcterms:W3CDTF">2003-12-22T01:35:51Z</dcterms:created>
  <dcterms:modified xsi:type="dcterms:W3CDTF">2015-11-10T03:01:59Z</dcterms:modified>
  <cp:category/>
  <cp:version/>
  <cp:contentType/>
  <cp:contentStatus/>
</cp:coreProperties>
</file>