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" yWindow="8568" windowWidth="10872" windowHeight="5208" firstSheet="2" activeTab="2"/>
  </bookViews>
  <sheets>
    <sheet name="form" sheetId="1" r:id="rId1"/>
    <sheet name="หมายเหตุ50" sheetId="2" r:id="rId2"/>
    <sheet name="ก.ย.58" sheetId="3" r:id="rId3"/>
    <sheet name="Sheet2" sheetId="4" r:id="rId4"/>
  </sheets>
  <definedNames>
    <definedName name="_xlnm.Print_Area" localSheetId="2">'ก.ย.58'!$A$1:$D$85</definedName>
  </definedNames>
  <calcPr fullCalcOnLoad="1"/>
</workbook>
</file>

<file path=xl/sharedStrings.xml><?xml version="1.0" encoding="utf-8"?>
<sst xmlns="http://schemas.openxmlformats.org/spreadsheetml/2006/main" count="1085" uniqueCount="270">
  <si>
    <t>งบทดลอง</t>
  </si>
  <si>
    <r>
      <t>ณ วันที่</t>
    </r>
    <r>
      <rPr>
        <sz val="16"/>
        <rFont val="BrowalliaUPC"/>
        <family val="2"/>
      </rPr>
      <t>……………………………..</t>
    </r>
  </si>
  <si>
    <t>รายการ</t>
  </si>
  <si>
    <t>รหัสบัญชี</t>
  </si>
  <si>
    <t>เดบิท</t>
  </si>
  <si>
    <t>เครดิต</t>
  </si>
  <si>
    <t>เงินสด</t>
  </si>
  <si>
    <t>เงินฝากธนาคาร     ประเภท     - ออมทรัพย์</t>
  </si>
  <si>
    <t>เงินฝากคลังจังหวัด</t>
  </si>
  <si>
    <t>เงินอุดหนุนเฉพาะกิจฝากจังหวัด</t>
  </si>
  <si>
    <t>รายได้ค้างรับ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</si>
  <si>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</si>
  <si>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</si>
  <si>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</si>
  <si>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</si>
  <si>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</si>
  <si>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</si>
  <si>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</si>
  <si>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</si>
  <si>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</si>
  <si>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</si>
  <si>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รายจ่ายอื่น</t>
  </si>
  <si>
    <t>เงินอุดหนุน</t>
  </si>
  <si>
    <t>รายรับ</t>
  </si>
  <si>
    <t>เงินรับฝาก</t>
  </si>
  <si>
    <t>เงินอุดหนุนเฉพาะกิจค้างจ่าย</t>
  </si>
  <si>
    <t>รายจ่ายค้างจ่าย</t>
  </si>
  <si>
    <t>รายจ่ายผัดส่งใบสำคัญ</t>
  </si>
  <si>
    <t>เงินสะสม</t>
  </si>
  <si>
    <t xml:space="preserve">                                        - ประจำ</t>
  </si>
  <si>
    <t>ลูกหนี้เงินยืมเงินงบประมาณ</t>
  </si>
  <si>
    <t>010</t>
  </si>
  <si>
    <t>022</t>
  </si>
  <si>
    <t>023</t>
  </si>
  <si>
    <t>011</t>
  </si>
  <si>
    <t>012</t>
  </si>
  <si>
    <t>090</t>
  </si>
  <si>
    <t>704</t>
  </si>
  <si>
    <t>100</t>
  </si>
  <si>
    <t>130</t>
  </si>
  <si>
    <t>120</t>
  </si>
  <si>
    <t>200</t>
  </si>
  <si>
    <t>250</t>
  </si>
  <si>
    <t>270</t>
  </si>
  <si>
    <t>300</t>
  </si>
  <si>
    <t>450</t>
  </si>
  <si>
    <t>500</t>
  </si>
  <si>
    <t>000</t>
  </si>
  <si>
    <t>550</t>
  </si>
  <si>
    <t>400</t>
  </si>
  <si>
    <t>821</t>
  </si>
  <si>
    <t>900</t>
  </si>
  <si>
    <t>602</t>
  </si>
  <si>
    <t>600</t>
  </si>
  <si>
    <t>ลูกหนี้เงินยืมสะสม</t>
  </si>
  <si>
    <t>601</t>
  </si>
  <si>
    <t>700</t>
  </si>
  <si>
    <t>องค์การบริหารส่วนตำบลมะเกลือใหม่</t>
  </si>
  <si>
    <t>7270</t>
  </si>
  <si>
    <t>ค่าเบี้ยยังชีพคนพิการ</t>
  </si>
  <si>
    <t>องค์การบริหารส่วนตำบลมะเกลือเก่า</t>
  </si>
  <si>
    <t>เงินฝากธนาคาร ธกส. ออมทรัพย์  921-2-36334-8</t>
  </si>
  <si>
    <t>เงินฝากธนาคาร กรุงไทย กระแสรายวัน  327-6-00873-4</t>
  </si>
  <si>
    <t>เงินฝากธนาคาร ธกส. ออมทรัพย์  921-2-43536-9</t>
  </si>
  <si>
    <t>เงินฝากธนาคาร ธกส. ประจำ  921-4-10704-0</t>
  </si>
  <si>
    <t>ภาษีโรงเรือนและที่ดิน</t>
  </si>
  <si>
    <t>0101</t>
  </si>
  <si>
    <t>ภาษีบำรุงท้องที่</t>
  </si>
  <si>
    <t>0102</t>
  </si>
  <si>
    <t>ค่าใบอนุญาตเกี่ยวกับการควบคุมอาคาร</t>
  </si>
  <si>
    <t>0146</t>
  </si>
  <si>
    <t>ค่าธรรมเนียมเกี่ยวกับการควบคุมอาคาร</t>
  </si>
  <si>
    <t>0125</t>
  </si>
  <si>
    <t>ภาษีสรรพสามิต</t>
  </si>
  <si>
    <t>1006</t>
  </si>
  <si>
    <t>ค่าภาคหลวงแร่</t>
  </si>
  <si>
    <t>1010</t>
  </si>
  <si>
    <t>ภาษีมูลค่าเพิ่ม</t>
  </si>
  <si>
    <t>1002</t>
  </si>
  <si>
    <t>ภาษีสุรา</t>
  </si>
  <si>
    <t>1005</t>
  </si>
  <si>
    <t>บัญชีเงินรับฝาก</t>
  </si>
  <si>
    <t>ภาษีหัก  ณ  ที่จ่าย</t>
  </si>
  <si>
    <t>ค่าใช้จ่าย ภบท. 5 %</t>
  </si>
  <si>
    <t>ส่วนลด   ภบท.  6 %</t>
  </si>
  <si>
    <t>เงินค้ำประกันสัญญา</t>
  </si>
  <si>
    <t>สหกรณ์ออมทรัพย์</t>
  </si>
  <si>
    <t>บัญชีภาษีอากร</t>
  </si>
  <si>
    <t>บัญชีภาษีจัดสรร</t>
  </si>
  <si>
    <t>บัญชีค่าธรรมเนียม ค่าปรับและใบอนุญาต</t>
  </si>
  <si>
    <t>ค่าปรับจราจร</t>
  </si>
  <si>
    <t>0157</t>
  </si>
  <si>
    <t>ค่าธรรมเนียมเกี่ยวกับการควบคุมการฆ่าสัตว์</t>
  </si>
  <si>
    <t>0121</t>
  </si>
  <si>
    <t>ค่าปรับผิดสัญญา</t>
  </si>
  <si>
    <t>0140</t>
  </si>
  <si>
    <t>บัญชีรายได้เบ็ดเตล็ด</t>
  </si>
  <si>
    <t>ค่าขายแบบแปลน</t>
  </si>
  <si>
    <t>0302</t>
  </si>
  <si>
    <t xml:space="preserve">บัญชีเงินอุดหนุนเฉพาะกิจ </t>
  </si>
  <si>
    <t>ค่าตอบแทนประกันสังคม</t>
  </si>
  <si>
    <t>7130</t>
  </si>
  <si>
    <t>ค่าภาคหลวงปิโตรเลียม</t>
  </si>
  <si>
    <t>1011</t>
  </si>
  <si>
    <t>ค่าสาธารณสุขมูลฐาน</t>
  </si>
  <si>
    <t>ภาษีป้าย</t>
  </si>
  <si>
    <t>ยอดยกมา</t>
  </si>
  <si>
    <t>ภาษีธุรกิจเฉพาะ</t>
  </si>
  <si>
    <t>0103</t>
  </si>
  <si>
    <t>1004</t>
  </si>
  <si>
    <t>ค่าธรรมเนียมจดทะเบียนสิทธิและนิติกรรมที่ดิน</t>
  </si>
  <si>
    <t>1013</t>
  </si>
  <si>
    <t>7250</t>
  </si>
  <si>
    <t>อากรฆ่าสัตว์</t>
  </si>
  <si>
    <t>หมายเหตุ 1  ประกอบงบทดลอง   31  ตุลาคม  2548</t>
  </si>
  <si>
    <t>หมายเหตุ 4  ประกอบงบทดลอง   31  ตุลาคม  2548</t>
  </si>
  <si>
    <t>ค่าสมัครสมาชิก</t>
  </si>
  <si>
    <t>0307</t>
  </si>
  <si>
    <t>หมายเหตุ 2  ประกอบงบทดลอง   31  ตุลาคม 2548</t>
  </si>
  <si>
    <t>หมายเหตุ 3  ประกอบงบทดลอง   31  ตุลาคม  2548</t>
  </si>
  <si>
    <t>หมายเหตุ 1  ประกอบงบทดลอง   30  พฤศจิกายน 2548</t>
  </si>
  <si>
    <t>0104</t>
  </si>
  <si>
    <t>ค่าธรรมเนียมป่าไม้</t>
  </si>
  <si>
    <t>ค่าธรรมเนียมน้ำบาดาล</t>
  </si>
  <si>
    <t>1009</t>
  </si>
  <si>
    <t>1016</t>
  </si>
  <si>
    <t>หมายเหตุ 2  ประกอบงบทดลอง   30  พฤศจิกายน 2548</t>
  </si>
  <si>
    <t>หมายเหตุ 3  ประกอบงบทดลอง   30  พฤศจิกายน 2548</t>
  </si>
  <si>
    <t>หมายเหตุ 4  ประกอบงบทดลอง   30  พฤศจิกายน 2548</t>
  </si>
  <si>
    <t>หมายเหตุ 5  ประกอบงบทดลอง   30  พฤศจิกายน 2548</t>
  </si>
  <si>
    <t>หมายเหตุ 6  ประกอบงบทดลอง   30  พฤศจิกายน 2548</t>
  </si>
  <si>
    <t>หมายเหตุ 1  ประกอบงบทดลอง   30  ธันวาคม  2548</t>
  </si>
  <si>
    <t>หมายเหตุ 2  ประกอบงบทดลอง   30  ธันวาคม  2548</t>
  </si>
  <si>
    <t>หมายเหตุ 3  ประกอบงบทดลอง   30  ธันวาคม  2548</t>
  </si>
  <si>
    <t>หมายเหตุ  4  ประกอบงบทดลอง   30  ธันวาคม  2548</t>
  </si>
  <si>
    <t>หมายเหตุ  5  ประกอบงบทดลอง   30  ธันวาคม  2548</t>
  </si>
  <si>
    <t>หมายเหตุ  6  ประกอบงบทดลอง   30  ธันวาคม  2548</t>
  </si>
  <si>
    <t>หมายเหตุ 1  ประกอบงบทดลอง   31  มกราคม  2549</t>
  </si>
  <si>
    <t>หมายเหตุ 2  ประกอบงบทดลอง   31  มกราคม    2549</t>
  </si>
  <si>
    <t>หมายเหตุ 3  ประกอบงบทดลอง   31  มกราคม  2549</t>
  </si>
  <si>
    <t>หมายเหตุ  4  ประกอบงบทดลอง   31  มกราคม  2549</t>
  </si>
  <si>
    <t>หมายเหตุ  5  ประกอบงบทดลอง   31  มกราคม  2549</t>
  </si>
  <si>
    <t>หมายเหตุ  6  ประกอบงบทดลอง   31  มกราคม  2549</t>
  </si>
  <si>
    <t>ค่าธรรมเนียมใบอนุญาตให้ใช้สถานที่ประกอบอาหาร</t>
  </si>
  <si>
    <t>0144</t>
  </si>
  <si>
    <t>ใบอนุญาตกิจการที่เป็นอันตรายต่อสุขภาพ</t>
  </si>
  <si>
    <t>0120</t>
  </si>
  <si>
    <t>ค่าเบี้ยยังชีพคนชรา</t>
  </si>
  <si>
    <t>กลุ่มสตรี</t>
  </si>
  <si>
    <t>หมายเหตุ 1  ประกอบงบทดลอง   28  กุมภาพันธ์  2549</t>
  </si>
  <si>
    <t>ค่าธรรมเนียมเกี่ยวกับใบอนุญาตการขายสุรา</t>
  </si>
  <si>
    <t>0149</t>
  </si>
  <si>
    <t>หมายเหตุ 2  ประกอบงบทดลอง   28  กุมภาพันธ์  2549</t>
  </si>
  <si>
    <t>หมายเหตุ 3  ประกอบงบทดลอง   28  กุมภาพันธ์  2549</t>
  </si>
  <si>
    <t>หมายเหตุ 4  ประกอบงบทดลอง   28  กุมภาพันธ์  2549</t>
  </si>
  <si>
    <t>หมายเหตุ 5 ประกอบงบทดลอง   28  กุมภาพันธ์  2549</t>
  </si>
  <si>
    <t>หมายเหตุ 6  ประกอบงบทดลอง   28  กุมภาพันธ์  2549</t>
  </si>
  <si>
    <t>ด้านการศึกษา</t>
  </si>
  <si>
    <t>3001</t>
  </si>
  <si>
    <t>7904</t>
  </si>
  <si>
    <t>หมายเหตุ 1  ประกอบงบทดลอง   31  มีนาคม  2549</t>
  </si>
  <si>
    <t>หมายเหตุ 2  ประกอบงบทดลอง   31  มีนาคม  2549</t>
  </si>
  <si>
    <t>หมายเหตุ 3  ประกอบงบทดลอง   31  มีนาคม  2549</t>
  </si>
  <si>
    <t>หมายเหตุ 4  ประกอบงบทดลอง   31  มีนาคม  2549</t>
  </si>
  <si>
    <t>หมายเหตุ 5  ประกอบงบทดลอง   31  มีนาคม  2549</t>
  </si>
  <si>
    <t>หมายเหตุ 6  ประกอบงบทดลอง   31  มีนาคม  2549</t>
  </si>
  <si>
    <t>หมายเหตุ 6  ประกอบงบทดลอง   28  เมษายน  2549</t>
  </si>
  <si>
    <t>หมายเหตุ 5  ประกอบงบทดลอง   28 เมษายน  2549</t>
  </si>
  <si>
    <t>หมายเหตุ 4  ประกอบงบทดลอง   28  เมษายน  2549</t>
  </si>
  <si>
    <t>หมายเหตุ 3  ประกอบงบทดลอง   28  เมษายน  2549</t>
  </si>
  <si>
    <t>หมายเหตุ 2  ประกอบงบทดลอง   28  เมษายน  2549</t>
  </si>
  <si>
    <t>หมายเหตุ 1  ประกอบงบทดลอง   28  เมษายน  2549</t>
  </si>
  <si>
    <t>หมายเหตุ 1  ประกอบงบทดลอง   31  พฤษภาคม  2549</t>
  </si>
  <si>
    <t>หมายเหตุ 2  ประกอบงบทดลอง   31  พฤษภาคม  2549</t>
  </si>
  <si>
    <t>หมายเหตุ 3  ประกอบงบทดลอง   31  พฤษภาคม  2549</t>
  </si>
  <si>
    <t>หมายเหตุ 4  ประกอบงบทดลอง   31  พฤษภาคม  2549</t>
  </si>
  <si>
    <t>หมายเหตุ 5  ประกอบงบทดลอง   31  พฤษภาคม  2549</t>
  </si>
  <si>
    <t>หมายเหตุ 6  ประกอบงบทดลอง   31  พฤษภาคม  2549</t>
  </si>
  <si>
    <t>หมายเหตุ 1  ประกอบงบทดลอง   30  มิถุนายน 2549</t>
  </si>
  <si>
    <t>หมายเหตุ 2  ประกอบงบทดลอง   30  มิถุนายน 2549</t>
  </si>
  <si>
    <t>หมายเหตุ 3  ประกอบงบทดลอง   30  มิถุนายน 2549</t>
  </si>
  <si>
    <t>หมายเหตุ 4  ประกอบงบทดลอง   30  มิถุนายน 2549</t>
  </si>
  <si>
    <t>หมายเหตุ 5  ประกอบงบทดลอง   30  มิถุนายน 2549</t>
  </si>
  <si>
    <t>หมายเหตุ 6  ประกอบงบทดลอง   30  มิถุนายน 2549</t>
  </si>
  <si>
    <t>หมายเหตุ 1  ประกอบงบทดลอง   31  กรกฎาคม  2549</t>
  </si>
  <si>
    <t>หมายเหตุ 2  ประกอบงบทดลอง   31  กรกฎาคม  2549</t>
  </si>
  <si>
    <t>หมายเหตุ 3  ประกอบงบทดลอง   31  กรกฎาคม  2549</t>
  </si>
  <si>
    <t>หมายเหตุ 4  ประกอบงบทดลอง   31  กรกฎาคม  2549</t>
  </si>
  <si>
    <t>หมายเหตุ 5  ประกอบงบทดลอง   31  กรกฎาคม  2549</t>
  </si>
  <si>
    <t>หมายเหตุ 6  ประกอบงบทดลอง   31  กรกฎาคม  2549</t>
  </si>
  <si>
    <t>เงินรับฝาก-สหกรณ์ออมทรัพย์</t>
  </si>
  <si>
    <t>908</t>
  </si>
  <si>
    <t>โครงการสันทนาการสร้างสรรค์คุณภาพชีวิต</t>
  </si>
  <si>
    <t>หมายเหตุ 1  ประกอบงบทดลอง   31  สิงหาคม  2549</t>
  </si>
  <si>
    <t>หมายเหตุ 2  ประกอบงบทดลอง   31  สิงหาคม  2549</t>
  </si>
  <si>
    <t>หมายเหตุ 3  ประกอบงบทดลอง   31  สิงหาคม  2549</t>
  </si>
  <si>
    <t>หมายเหตุ 4  ประกอบงบทดลอง   31  สิงหาคม  2549</t>
  </si>
  <si>
    <t>หมายเหตุ 5  ประกอบงบทดลอง   31  สิงหาคม  2549</t>
  </si>
  <si>
    <t>หมายเหตุ 6  ประกอบงบทดลอง   31  สิงหาคม  2549</t>
  </si>
  <si>
    <t>โครงการสันทนาการเพื่อสร้างสรรค์คุณภาพชีวิต</t>
  </si>
  <si>
    <t>หมายเหตุ 1  ประกอบงบทดลอง   29  กันยายน  2549</t>
  </si>
  <si>
    <t>หมายเหตุ 2  ประกอบงบทดลอง   29  กันยายน  2549</t>
  </si>
  <si>
    <t>หมายเหตุ 3  ประกอบงบทดลอง   29  กันยายน  2549</t>
  </si>
  <si>
    <t>หมายเหตุ 4  ประกอบงบทดลอง   29  กันยายน  2549</t>
  </si>
  <si>
    <t>หมายเหตุ 5  ประกอบงบทดลอง   29  กันยายน  2549</t>
  </si>
  <si>
    <t>หมายเหตุ 6  ประกอบงบทดลอง   29  กันยายน  2549</t>
  </si>
  <si>
    <t>ทุนสำรองเงินสะสม</t>
  </si>
  <si>
    <t>เงินฝากธนาคาร กรุงไทย ออมทรัพย์  327-0-12236-5</t>
  </si>
  <si>
    <t>ลูกหนี้ - ภาษีบำรุงท้องที่</t>
  </si>
  <si>
    <t>320000</t>
  </si>
  <si>
    <t>510000</t>
  </si>
  <si>
    <t>520000</t>
  </si>
  <si>
    <t>531000</t>
  </si>
  <si>
    <t>532000</t>
  </si>
  <si>
    <t>533000</t>
  </si>
  <si>
    <t>534000</t>
  </si>
  <si>
    <t>541000</t>
  </si>
  <si>
    <t>561000</t>
  </si>
  <si>
    <t>542000</t>
  </si>
  <si>
    <t>ลูกหนี้ - ภาษีโรงเรือนและที่ดิน</t>
  </si>
  <si>
    <t>เงินรายรับ (หมายเหตุ  1)</t>
  </si>
  <si>
    <t>ลูกหนี้เงินยืมงบประมาณ</t>
  </si>
  <si>
    <t>ลูกหนี้ - เงินทุนโครงการเศรษฐกิจชุมชน</t>
  </si>
  <si>
    <t>ลูกหนี้ - ค่าน้ำประปา</t>
  </si>
  <si>
    <t>นายกองค์การบริหารส่วนตำบลมะเกลือเก่า</t>
  </si>
  <si>
    <t>เงินฝากธนาคาร ออมสิน  ประจำ  300000126453-4</t>
  </si>
  <si>
    <t xml:space="preserve">                                                            (นางสาวดวงใจ      มาสูงเนิน)</t>
  </si>
  <si>
    <t xml:space="preserve">                                                            นักวิชาการเงินและบัญชี</t>
  </si>
  <si>
    <t xml:space="preserve">                                                                                            (ลงชื่อ)...................................................ผู้จัดทำ</t>
  </si>
  <si>
    <t xml:space="preserve">          (นายเอกชัย    พรหมพันธ์ใจ)</t>
  </si>
  <si>
    <t xml:space="preserve">               ผู้อำนวยการกองคลัง                                 ปลัดองค์การบริหารส่วนตำบลมะเกลือเก่า</t>
  </si>
  <si>
    <t xml:space="preserve">              (นางกฤชกร    สิงขรอาจ)                                                 (ชวลิต      ปรีดาสา)</t>
  </si>
  <si>
    <t>(ลงชื่อ)………………………..ผู้ตรวจสอบ  ว่าที่ร้อยตรี……….…………….ผู้ตรวจสอบ</t>
  </si>
  <si>
    <t>(ลงชื่อ)………………………….ผู้ตรวจสอบ</t>
  </si>
  <si>
    <t>551000</t>
  </si>
  <si>
    <t>ลูกหนี้ - ภาษีป้าย</t>
  </si>
  <si>
    <t xml:space="preserve">งบทดลอง </t>
  </si>
  <si>
    <t>เงินอุดหนุนทั่วไประบุวัตถุประสงค์-ด้านการศึกษา</t>
  </si>
  <si>
    <t>เงินอุดหนุนทั่วไประบุวัตถุประสงค์-ค่าเบี้ยยังชีพผู้สูงอายุ</t>
  </si>
  <si>
    <t>เงินอุดหนุนทั่วไประบุวัตถุประสงค์-ค่าเบี้ยยังชีพผู้พิการ</t>
  </si>
  <si>
    <t>111100</t>
  </si>
  <si>
    <t>111203</t>
  </si>
  <si>
    <t>111201</t>
  </si>
  <si>
    <t>111202</t>
  </si>
  <si>
    <t>113301</t>
  </si>
  <si>
    <t>113302</t>
  </si>
  <si>
    <t>113303</t>
  </si>
  <si>
    <t>113500</t>
  </si>
  <si>
    <t>113400</t>
  </si>
  <si>
    <t>113100</t>
  </si>
  <si>
    <t>113700</t>
  </si>
  <si>
    <t>215000</t>
  </si>
  <si>
    <t>215016</t>
  </si>
  <si>
    <t>212000</t>
  </si>
  <si>
    <t>310000</t>
  </si>
  <si>
    <t>400000</t>
  </si>
  <si>
    <t>220700</t>
  </si>
  <si>
    <t>เงินอุดหนุนทั่วไประบุวัตถุประสงค์-สนับสนุนการบริหารจัดการตามยุทธศาสตร์</t>
  </si>
  <si>
    <t>เงินอุดหนุนทั่วไประบุวัตถุประสงค์-พัฒนาคุณภาพชีวิตและส่งเสริมอาชีพผู้สูงอายุ</t>
  </si>
  <si>
    <t>เงินอุดหนุนทั่วไประบุวัตถุประสงค์-โครงการป้องกันยาเสพติด</t>
  </si>
  <si>
    <t>เงินฝากธนาคาร ออมสิน  ออมทรัพย์  06430620042494</t>
  </si>
  <si>
    <t xml:space="preserve">  วันที่  30  กันยายน  2558</t>
  </si>
  <si>
    <t>รายได้จากรัฐบาลค้างรับ</t>
  </si>
  <si>
    <t>113200</t>
  </si>
  <si>
    <t>เงินอุดหนุนเฉพาะกิจ - โครงการก่อสร้างถนน คสล. ม.1</t>
  </si>
  <si>
    <t>เงินอุดหนุนเฉพาะกิจ - โครงการก่อสร้างถนน คสล. ม.2</t>
  </si>
  <si>
    <t>เงินรับฝาก  (หมายเหตุ  3 )</t>
  </si>
  <si>
    <t>รายจ่ายค้างจ่าย (หมายเหตุ 2 )</t>
  </si>
  <si>
    <t>เงินรับฝาก-เงินทุนหมุนเวียนโครงการเศรษฐกิจชุมชน (หมายเหตุ 4)</t>
  </si>
  <si>
    <t>เงินสะสม  (หมายเหตุ 7)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</si>
</sst>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#,##0.00;[Red]#,##0.00"/>
    <numFmt numFmtId="211" formatCode="#,##0.00_ ;[Red]\-#,##0.00\ "/>
    <numFmt numFmtId="212" formatCode="[$-409]dddd\,\ mmmm\ dd\,\ yyyy"/>
    <numFmt numFmtId="213" formatCode="[$-409]h:mm:ss\ AM/PM"/>
    <numFmt numFmtId="214" formatCode="00000"/>
    <numFmt numFmtId="215" formatCode="0.00_);[Red]\(0.00\)"/>
    <numFmt numFmtId="216" formatCode="0.00;[Red]0.00"/>
    <numFmt numFmtId="217" formatCode="0.000;[Red]0.000"/>
    <numFmt numFmtId="218" formatCode="0.00_ ;[Red]\-0.00\ "/>
    <numFmt numFmtId="219" formatCode="_-* #,##0.000_-;\-* #,##0.000_-;_-* &quot;-&quot;??_-;_-@_-"/>
    <numFmt numFmtId="220" formatCode="_-* #,##0.000_-;\-* #,##0.000_-;_-* &quot;-&quot;???_-;_-@_-"/>
  </numFmts>
  <fonts count="50">
    <font>
      <sz val="14"/>
      <name val="Cordia New"/>
      <family val="0"/>
    </font>
    <font>
      <sz val="16"/>
      <name val="BrowalliaUPC"/>
      <family val="2"/>
    </font>
    <font>
      <b/>
      <sz val="16"/>
      <name val="BrowalliaUPC"/>
      <family val="2"/>
    </font>
    <font>
      <sz val="16"/>
      <name val="Browallia New"/>
      <family val="2"/>
    </font>
    <font>
      <sz val="16"/>
      <name val="Cordia New"/>
      <family val="2"/>
    </font>
    <font>
      <sz val="8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sz val="15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3" fontId="4" fillId="0" borderId="0" xfId="38" applyFont="1" applyBorder="1" applyAlignment="1">
      <alignment/>
    </xf>
    <xf numFmtId="43" fontId="4" fillId="0" borderId="0" xfId="38" applyFont="1" applyAlignment="1">
      <alignment/>
    </xf>
    <xf numFmtId="0" fontId="4" fillId="0" borderId="0" xfId="0" applyFont="1" applyAlignment="1">
      <alignment/>
    </xf>
    <xf numFmtId="43" fontId="4" fillId="0" borderId="0" xfId="38" applyFont="1" applyAlignment="1">
      <alignment/>
    </xf>
    <xf numFmtId="43" fontId="4" fillId="0" borderId="23" xfId="38" applyFont="1" applyBorder="1" applyAlignment="1">
      <alignment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43" fontId="4" fillId="0" borderId="0" xfId="38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3" fontId="4" fillId="0" borderId="24" xfId="38" applyFont="1" applyBorder="1" applyAlignment="1">
      <alignment/>
    </xf>
    <xf numFmtId="0" fontId="6" fillId="0" borderId="0" xfId="0" applyFont="1" applyBorder="1" applyAlignment="1">
      <alignment horizontal="center"/>
    </xf>
    <xf numFmtId="211" fontId="4" fillId="0" borderId="0" xfId="38" applyNumberFormat="1" applyFont="1" applyBorder="1" applyAlignment="1">
      <alignment/>
    </xf>
    <xf numFmtId="43" fontId="4" fillId="0" borderId="25" xfId="38" applyFont="1" applyBorder="1" applyAlignment="1">
      <alignment/>
    </xf>
    <xf numFmtId="43" fontId="4" fillId="0" borderId="26" xfId="38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43" fontId="12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49" fontId="14" fillId="0" borderId="27" xfId="0" applyNumberFormat="1" applyFont="1" applyBorder="1" applyAlignment="1">
      <alignment horizontal="center"/>
    </xf>
    <xf numFmtId="0" fontId="14" fillId="0" borderId="28" xfId="0" applyFont="1" applyBorder="1" applyAlignment="1">
      <alignment/>
    </xf>
    <xf numFmtId="49" fontId="14" fillId="0" borderId="29" xfId="0" applyNumberFormat="1" applyFont="1" applyBorder="1" applyAlignment="1">
      <alignment horizontal="center"/>
    </xf>
    <xf numFmtId="43" fontId="14" fillId="0" borderId="28" xfId="38" applyFont="1" applyBorder="1" applyAlignment="1">
      <alignment horizontal="right" vertical="center"/>
    </xf>
    <xf numFmtId="0" fontId="14" fillId="0" borderId="29" xfId="0" applyFont="1" applyBorder="1" applyAlignment="1">
      <alignment horizontal="center" vertical="center"/>
    </xf>
    <xf numFmtId="43" fontId="14" fillId="0" borderId="28" xfId="38" applyFont="1" applyBorder="1" applyAlignment="1">
      <alignment/>
    </xf>
    <xf numFmtId="43" fontId="14" fillId="0" borderId="29" xfId="38" applyFont="1" applyBorder="1" applyAlignment="1">
      <alignment/>
    </xf>
    <xf numFmtId="43" fontId="14" fillId="0" borderId="29" xfId="38" applyFont="1" applyBorder="1" applyAlignment="1">
      <alignment horizontal="center" vertical="center"/>
    </xf>
    <xf numFmtId="0" fontId="14" fillId="0" borderId="30" xfId="0" applyFont="1" applyBorder="1" applyAlignment="1">
      <alignment/>
    </xf>
    <xf numFmtId="43" fontId="14" fillId="0" borderId="30" xfId="38" applyFont="1" applyBorder="1" applyAlignment="1">
      <alignment/>
    </xf>
    <xf numFmtId="43" fontId="14" fillId="0" borderId="27" xfId="38" applyFont="1" applyBorder="1" applyAlignment="1">
      <alignment/>
    </xf>
    <xf numFmtId="0" fontId="14" fillId="0" borderId="31" xfId="0" applyFont="1" applyBorder="1" applyAlignment="1">
      <alignment/>
    </xf>
    <xf numFmtId="49" fontId="14" fillId="0" borderId="32" xfId="0" applyNumberFormat="1" applyFont="1" applyBorder="1" applyAlignment="1">
      <alignment horizontal="center"/>
    </xf>
    <xf numFmtId="43" fontId="14" fillId="0" borderId="31" xfId="38" applyFont="1" applyBorder="1" applyAlignment="1">
      <alignment/>
    </xf>
    <xf numFmtId="43" fontId="14" fillId="0" borderId="32" xfId="38" applyFont="1" applyBorder="1" applyAlignment="1">
      <alignment/>
    </xf>
    <xf numFmtId="43" fontId="14" fillId="0" borderId="0" xfId="38" applyFont="1" applyBorder="1" applyAlignment="1">
      <alignment/>
    </xf>
    <xf numFmtId="49" fontId="14" fillId="0" borderId="33" xfId="0" applyNumberFormat="1" applyFont="1" applyBorder="1" applyAlignment="1">
      <alignment horizontal="center"/>
    </xf>
    <xf numFmtId="0" fontId="14" fillId="0" borderId="34" xfId="0" applyFont="1" applyBorder="1" applyAlignment="1">
      <alignment/>
    </xf>
    <xf numFmtId="43" fontId="14" fillId="0" borderId="33" xfId="38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43" fontId="14" fillId="0" borderId="35" xfId="38" applyFont="1" applyBorder="1" applyAlignment="1">
      <alignment/>
    </xf>
    <xf numFmtId="43" fontId="13" fillId="0" borderId="0" xfId="38" applyFont="1" applyBorder="1" applyAlignment="1">
      <alignment/>
    </xf>
    <xf numFmtId="0" fontId="13" fillId="0" borderId="0" xfId="0" applyFont="1" applyBorder="1" applyAlignment="1">
      <alignment horizontal="center"/>
    </xf>
    <xf numFmtId="43" fontId="14" fillId="0" borderId="34" xfId="38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6" xfId="0" applyFont="1" applyBorder="1" applyAlignment="1">
      <alignment horizontal="left" vertical="center"/>
    </xf>
    <xf numFmtId="43" fontId="14" fillId="0" borderId="36" xfId="38" applyFont="1" applyBorder="1" applyAlignment="1">
      <alignment horizontal="center" vertical="center"/>
    </xf>
    <xf numFmtId="43" fontId="14" fillId="0" borderId="30" xfId="38" applyFont="1" applyBorder="1" applyAlignment="1">
      <alignment horizontal="right" vertical="center"/>
    </xf>
    <xf numFmtId="43" fontId="14" fillId="0" borderId="27" xfId="38" applyFont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14" fillId="0" borderId="37" xfId="0" applyFont="1" applyBorder="1" applyAlignment="1">
      <alignment/>
    </xf>
    <xf numFmtId="49" fontId="14" fillId="0" borderId="38" xfId="0" applyNumberFormat="1" applyFont="1" applyBorder="1" applyAlignment="1">
      <alignment horizontal="center"/>
    </xf>
    <xf numFmtId="43" fontId="14" fillId="0" borderId="37" xfId="38" applyFont="1" applyBorder="1" applyAlignment="1">
      <alignment/>
    </xf>
    <xf numFmtId="43" fontId="14" fillId="0" borderId="38" xfId="38" applyFont="1" applyBorder="1" applyAlignment="1">
      <alignment/>
    </xf>
    <xf numFmtId="0" fontId="14" fillId="0" borderId="0" xfId="0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0" fontId="12" fillId="0" borderId="30" xfId="0" applyFont="1" applyBorder="1" applyAlignment="1">
      <alignment/>
    </xf>
    <xf numFmtId="43" fontId="12" fillId="0" borderId="0" xfId="38" applyFont="1" applyAlignment="1">
      <alignment/>
    </xf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39" xfId="0" applyNumberFormat="1" applyFont="1" applyBorder="1" applyAlignment="1">
      <alignment horizontal="center" vertical="center"/>
    </xf>
    <xf numFmtId="210" fontId="13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0</xdr:rowOff>
    </xdr:from>
    <xdr:to>
      <xdr:col>8</xdr:col>
      <xdr:colOff>619125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09650" y="0"/>
          <a:ext cx="4438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หมายเหตุ  1  ประกอบรายงาน  รับ - จ่าย  เงินสด  30  พฤศจิกายน  2547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zoomScalePageLayoutView="0" workbookViewId="0" topLeftCell="A1">
      <selection activeCell="A1" sqref="A1:IV33"/>
    </sheetView>
  </sheetViews>
  <sheetFormatPr defaultColWidth="9.140625" defaultRowHeight="21.75"/>
  <cols>
    <col min="1" max="1" width="45.7109375" style="0" customWidth="1"/>
    <col min="2" max="2" width="9.8515625" style="6" customWidth="1"/>
    <col min="3" max="3" width="14.7109375" style="0" customWidth="1"/>
    <col min="4" max="4" width="4.7109375" style="0" customWidth="1"/>
    <col min="5" max="5" width="14.7109375" style="0" customWidth="1"/>
    <col min="6" max="6" width="4.7109375" style="0" customWidth="1"/>
  </cols>
  <sheetData>
    <row r="1" spans="1:6" ht="24">
      <c r="A1" s="90" t="s">
        <v>57</v>
      </c>
      <c r="B1" s="90"/>
      <c r="C1" s="90"/>
      <c r="D1" s="90"/>
      <c r="E1" s="90"/>
      <c r="F1" s="90"/>
    </row>
    <row r="2" spans="1:6" ht="24">
      <c r="A2" s="90" t="s">
        <v>0</v>
      </c>
      <c r="B2" s="90"/>
      <c r="C2" s="90"/>
      <c r="D2" s="90"/>
      <c r="E2" s="90"/>
      <c r="F2" s="90"/>
    </row>
    <row r="3" spans="1:42" ht="24">
      <c r="A3" s="91" t="s">
        <v>1</v>
      </c>
      <c r="B3" s="91"/>
      <c r="C3" s="91"/>
      <c r="D3" s="91"/>
      <c r="E3" s="91"/>
      <c r="F3" s="9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1" customFormat="1" ht="23.25" customHeight="1">
      <c r="A4" s="92" t="s">
        <v>2</v>
      </c>
      <c r="B4" s="94" t="s">
        <v>3</v>
      </c>
      <c r="C4" s="96" t="s">
        <v>4</v>
      </c>
      <c r="D4" s="96"/>
      <c r="E4" s="98" t="s">
        <v>5</v>
      </c>
      <c r="F4" s="99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1" customFormat="1" ht="22.5">
      <c r="A5" s="93"/>
      <c r="B5" s="95"/>
      <c r="C5" s="97"/>
      <c r="D5" s="97"/>
      <c r="E5" s="100"/>
      <c r="F5" s="10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s="1" customFormat="1" ht="22.5">
      <c r="A6" s="4" t="s">
        <v>6</v>
      </c>
      <c r="B6" s="7" t="s">
        <v>31</v>
      </c>
      <c r="C6" s="12"/>
      <c r="D6" s="13"/>
      <c r="E6" s="12"/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6" s="1" customFormat="1" ht="22.5">
      <c r="A7" s="1" t="s">
        <v>7</v>
      </c>
      <c r="B7" s="8" t="s">
        <v>32</v>
      </c>
      <c r="C7" s="15"/>
      <c r="D7" s="16"/>
      <c r="E7" s="15"/>
      <c r="F7" s="17"/>
    </row>
    <row r="8" spans="1:6" s="1" customFormat="1" ht="22.5">
      <c r="A8" s="1" t="s">
        <v>29</v>
      </c>
      <c r="B8" s="8" t="s">
        <v>33</v>
      </c>
      <c r="C8" s="15"/>
      <c r="D8" s="16"/>
      <c r="E8" s="15"/>
      <c r="F8" s="17"/>
    </row>
    <row r="9" spans="1:6" s="1" customFormat="1" ht="22.5">
      <c r="A9" s="1" t="s">
        <v>8</v>
      </c>
      <c r="B9" s="8" t="s">
        <v>34</v>
      </c>
      <c r="C9" s="15"/>
      <c r="D9" s="16"/>
      <c r="E9" s="15"/>
      <c r="F9" s="17"/>
    </row>
    <row r="10" spans="1:6" s="1" customFormat="1" ht="22.5">
      <c r="A10" s="1" t="s">
        <v>9</v>
      </c>
      <c r="B10" s="8" t="s">
        <v>35</v>
      </c>
      <c r="C10" s="15"/>
      <c r="D10" s="16"/>
      <c r="E10" s="15"/>
      <c r="F10" s="17"/>
    </row>
    <row r="11" spans="1:6" s="1" customFormat="1" ht="22.5">
      <c r="A11" s="1" t="s">
        <v>30</v>
      </c>
      <c r="B11" s="8" t="s">
        <v>36</v>
      </c>
      <c r="C11" s="15"/>
      <c r="D11" s="16"/>
      <c r="E11" s="15"/>
      <c r="F11" s="17"/>
    </row>
    <row r="12" spans="1:6" s="1" customFormat="1" ht="22.5">
      <c r="A12" s="1" t="s">
        <v>54</v>
      </c>
      <c r="B12" s="8" t="s">
        <v>37</v>
      </c>
      <c r="C12" s="15"/>
      <c r="D12" s="16"/>
      <c r="E12" s="15"/>
      <c r="F12" s="17"/>
    </row>
    <row r="13" spans="1:6" s="1" customFormat="1" ht="22.5">
      <c r="A13" s="1" t="s">
        <v>10</v>
      </c>
      <c r="B13" s="5"/>
      <c r="C13" s="15"/>
      <c r="D13" s="16"/>
      <c r="E13" s="15"/>
      <c r="F13" s="17"/>
    </row>
    <row r="14" spans="1:6" s="1" customFormat="1" ht="22.5">
      <c r="A14" s="1" t="s">
        <v>11</v>
      </c>
      <c r="B14" s="8" t="s">
        <v>38</v>
      </c>
      <c r="C14" s="15"/>
      <c r="D14" s="16"/>
      <c r="E14" s="15"/>
      <c r="F14" s="17"/>
    </row>
    <row r="15" spans="1:6" s="1" customFormat="1" ht="22.5">
      <c r="A15" s="1" t="s">
        <v>12</v>
      </c>
      <c r="B15" s="8" t="s">
        <v>40</v>
      </c>
      <c r="C15" s="15"/>
      <c r="D15" s="16"/>
      <c r="E15" s="15"/>
      <c r="F15" s="17"/>
    </row>
    <row r="16" spans="1:6" s="1" customFormat="1" ht="22.5">
      <c r="A16" s="1" t="s">
        <v>13</v>
      </c>
      <c r="B16" s="8" t="s">
        <v>39</v>
      </c>
      <c r="C16" s="15"/>
      <c r="D16" s="16"/>
      <c r="E16" s="15"/>
      <c r="F16" s="17"/>
    </row>
    <row r="17" spans="1:6" s="1" customFormat="1" ht="22.5">
      <c r="A17" s="1" t="s">
        <v>14</v>
      </c>
      <c r="B17" s="8" t="s">
        <v>41</v>
      </c>
      <c r="C17" s="15"/>
      <c r="D17" s="16"/>
      <c r="E17" s="15"/>
      <c r="F17" s="17"/>
    </row>
    <row r="18" spans="1:6" s="1" customFormat="1" ht="22.5">
      <c r="A18" s="1" t="s">
        <v>15</v>
      </c>
      <c r="B18" s="8" t="s">
        <v>42</v>
      </c>
      <c r="C18" s="15"/>
      <c r="D18" s="16"/>
      <c r="E18" s="15"/>
      <c r="F18" s="17"/>
    </row>
    <row r="19" spans="1:6" s="1" customFormat="1" ht="22.5">
      <c r="A19" s="1" t="s">
        <v>16</v>
      </c>
      <c r="B19" s="8" t="s">
        <v>43</v>
      </c>
      <c r="C19" s="15"/>
      <c r="D19" s="16"/>
      <c r="E19" s="15"/>
      <c r="F19" s="17"/>
    </row>
    <row r="20" spans="1:6" s="1" customFormat="1" ht="22.5">
      <c r="A20" s="1" t="s">
        <v>17</v>
      </c>
      <c r="B20" s="8" t="s">
        <v>44</v>
      </c>
      <c r="C20" s="15"/>
      <c r="D20" s="16"/>
      <c r="E20" s="15"/>
      <c r="F20" s="17"/>
    </row>
    <row r="21" spans="1:6" s="1" customFormat="1" ht="22.5">
      <c r="A21" s="1" t="s">
        <v>18</v>
      </c>
      <c r="B21" s="8" t="s">
        <v>45</v>
      </c>
      <c r="C21" s="15"/>
      <c r="D21" s="16"/>
      <c r="E21" s="15"/>
      <c r="F21" s="17"/>
    </row>
    <row r="22" spans="1:6" s="1" customFormat="1" ht="22.5">
      <c r="A22" s="1" t="s">
        <v>19</v>
      </c>
      <c r="B22" s="8" t="s">
        <v>46</v>
      </c>
      <c r="C22" s="15"/>
      <c r="D22" s="16"/>
      <c r="E22" s="15"/>
      <c r="F22" s="17"/>
    </row>
    <row r="23" spans="1:6" s="1" customFormat="1" ht="22.5">
      <c r="A23" s="1" t="s">
        <v>20</v>
      </c>
      <c r="B23" s="8" t="s">
        <v>47</v>
      </c>
      <c r="C23" s="15"/>
      <c r="D23" s="16"/>
      <c r="E23" s="15"/>
      <c r="F23" s="17"/>
    </row>
    <row r="24" spans="1:6" s="1" customFormat="1" ht="22.5">
      <c r="A24" s="1" t="s">
        <v>21</v>
      </c>
      <c r="B24" s="8" t="s">
        <v>48</v>
      </c>
      <c r="C24" s="15"/>
      <c r="D24" s="16"/>
      <c r="E24" s="15"/>
      <c r="F24" s="17"/>
    </row>
    <row r="25" spans="1:6" s="1" customFormat="1" ht="22.5">
      <c r="A25" s="1" t="s">
        <v>22</v>
      </c>
      <c r="B25" s="8" t="s">
        <v>49</v>
      </c>
      <c r="C25" s="15"/>
      <c r="D25" s="16"/>
      <c r="E25" s="15"/>
      <c r="F25" s="17"/>
    </row>
    <row r="26" spans="1:6" s="1" customFormat="1" ht="22.5">
      <c r="A26" s="1" t="s">
        <v>23</v>
      </c>
      <c r="B26" s="8" t="s">
        <v>50</v>
      </c>
      <c r="C26" s="15"/>
      <c r="D26" s="16"/>
      <c r="E26" s="15"/>
      <c r="F26" s="17"/>
    </row>
    <row r="27" spans="1:6" s="1" customFormat="1" ht="22.5">
      <c r="A27" s="1" t="s">
        <v>24</v>
      </c>
      <c r="B27" s="8" t="s">
        <v>51</v>
      </c>
      <c r="C27" s="15"/>
      <c r="D27" s="16"/>
      <c r="E27" s="15"/>
      <c r="F27" s="17"/>
    </row>
    <row r="28" spans="1:6" s="1" customFormat="1" ht="22.5">
      <c r="A28" s="1" t="s">
        <v>25</v>
      </c>
      <c r="B28" s="8" t="s">
        <v>52</v>
      </c>
      <c r="C28" s="15"/>
      <c r="D28" s="16"/>
      <c r="E28" s="15"/>
      <c r="F28" s="17"/>
    </row>
    <row r="29" spans="1:6" s="1" customFormat="1" ht="22.5">
      <c r="A29" s="1" t="s">
        <v>26</v>
      </c>
      <c r="B29" s="8" t="s">
        <v>53</v>
      </c>
      <c r="C29" s="15"/>
      <c r="D29" s="16"/>
      <c r="E29" s="15"/>
      <c r="F29" s="17"/>
    </row>
    <row r="30" spans="1:6" s="1" customFormat="1" ht="22.5">
      <c r="A30" s="1" t="s">
        <v>27</v>
      </c>
      <c r="B30" s="8" t="s">
        <v>55</v>
      </c>
      <c r="C30" s="15"/>
      <c r="D30" s="16"/>
      <c r="E30" s="15"/>
      <c r="F30" s="17"/>
    </row>
    <row r="31" spans="1:6" ht="23.25">
      <c r="A31" s="1" t="s">
        <v>28</v>
      </c>
      <c r="B31" s="11" t="s">
        <v>56</v>
      </c>
      <c r="C31" s="18"/>
      <c r="D31" s="19"/>
      <c r="E31" s="18"/>
      <c r="F31" s="20"/>
    </row>
    <row r="32" spans="2:6" ht="21">
      <c r="B32" s="9"/>
      <c r="C32" s="18"/>
      <c r="D32" s="19"/>
      <c r="E32" s="18"/>
      <c r="F32" s="20"/>
    </row>
    <row r="33" spans="2:6" ht="21">
      <c r="B33" s="10"/>
      <c r="C33" s="21"/>
      <c r="D33" s="22"/>
      <c r="E33" s="21"/>
      <c r="F33" s="23"/>
    </row>
  </sheetData>
  <sheetProtection/>
  <mergeCells count="7">
    <mergeCell ref="A1:F1"/>
    <mergeCell ref="A2:F2"/>
    <mergeCell ref="A3:F3"/>
    <mergeCell ref="A4:A5"/>
    <mergeCell ref="B4:B5"/>
    <mergeCell ref="C4:D5"/>
    <mergeCell ref="E4:F5"/>
  </mergeCells>
  <printOptions/>
  <pageMargins left="0.47" right="0.47" top="0.7" bottom="0.88" header="0.3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33"/>
  <sheetViews>
    <sheetView view="pageBreakPreview" zoomScaleSheetLayoutView="100" zoomScalePageLayoutView="0" workbookViewId="0" topLeftCell="A1">
      <selection activeCell="I5" sqref="I5:I9"/>
    </sheetView>
  </sheetViews>
  <sheetFormatPr defaultColWidth="9.140625" defaultRowHeight="21.75"/>
  <cols>
    <col min="1" max="1" width="10.00390625" style="0" customWidth="1"/>
    <col min="2" max="2" width="8.00390625" style="0" customWidth="1"/>
    <col min="6" max="6" width="12.421875" style="0" customWidth="1"/>
    <col min="7" max="7" width="11.00390625" style="30" customWidth="1"/>
    <col min="8" max="8" width="3.57421875" style="0" customWidth="1"/>
    <col min="9" max="9" width="16.140625" style="25" customWidth="1"/>
    <col min="10" max="10" width="15.140625" style="0" customWidth="1"/>
    <col min="11" max="11" width="12.421875" style="0" customWidth="1"/>
  </cols>
  <sheetData>
    <row r="1" spans="7:9" s="26" customFormat="1" ht="24.75" thickBot="1">
      <c r="G1" s="31"/>
      <c r="I1" s="32"/>
    </row>
    <row r="2" spans="1:9" ht="21.75" customHeight="1" thickBot="1">
      <c r="A2" s="102" t="s">
        <v>114</v>
      </c>
      <c r="B2" s="103"/>
      <c r="C2" s="103"/>
      <c r="D2" s="103"/>
      <c r="E2" s="103"/>
      <c r="F2" s="103"/>
      <c r="G2" s="103"/>
      <c r="H2" s="103"/>
      <c r="I2" s="104"/>
    </row>
    <row r="3" spans="1:9" ht="23.25">
      <c r="A3" s="105" t="s">
        <v>81</v>
      </c>
      <c r="B3" s="105"/>
      <c r="C3" s="105"/>
      <c r="D3" s="105"/>
      <c r="E3" s="105"/>
      <c r="F3" s="105"/>
      <c r="G3" s="105"/>
      <c r="H3" s="105"/>
      <c r="I3" s="105"/>
    </row>
    <row r="4" spans="7:9" s="26" customFormat="1" ht="24">
      <c r="G4" s="29" t="s">
        <v>3</v>
      </c>
      <c r="I4" s="27"/>
    </row>
    <row r="5" spans="7:9" s="26" customFormat="1" ht="24">
      <c r="G5" s="29"/>
      <c r="I5" s="27"/>
    </row>
    <row r="6" spans="2:9" s="26" customFormat="1" ht="24">
      <c r="B6" s="26" t="s">
        <v>82</v>
      </c>
      <c r="G6" s="31">
        <v>902</v>
      </c>
      <c r="I6" s="27"/>
    </row>
    <row r="7" spans="2:9" s="26" customFormat="1" ht="24">
      <c r="B7" s="26" t="s">
        <v>83</v>
      </c>
      <c r="G7" s="31">
        <v>906</v>
      </c>
      <c r="I7" s="27"/>
    </row>
    <row r="8" spans="2:9" s="26" customFormat="1" ht="24">
      <c r="B8" s="26" t="s">
        <v>84</v>
      </c>
      <c r="G8" s="31">
        <v>907</v>
      </c>
      <c r="I8" s="27"/>
    </row>
    <row r="9" spans="2:9" s="26" customFormat="1" ht="24">
      <c r="B9" s="26" t="s">
        <v>85</v>
      </c>
      <c r="G9" s="31">
        <v>903</v>
      </c>
      <c r="I9" s="27"/>
    </row>
    <row r="10" spans="7:9" s="26" customFormat="1" ht="24" hidden="1">
      <c r="G10" s="31"/>
      <c r="I10" s="27"/>
    </row>
    <row r="11" spans="2:9" s="26" customFormat="1" ht="24" hidden="1">
      <c r="B11" s="26" t="s">
        <v>86</v>
      </c>
      <c r="G11" s="31">
        <v>908</v>
      </c>
      <c r="I11" s="27"/>
    </row>
    <row r="12" spans="7:9" s="26" customFormat="1" ht="24.75" thickBot="1">
      <c r="G12" s="31"/>
      <c r="I12" s="28">
        <f>SUM(I5:I11)</f>
        <v>0</v>
      </c>
    </row>
    <row r="13" spans="7:9" s="26" customFormat="1" ht="24.75" thickTop="1">
      <c r="G13" s="31"/>
      <c r="I13" s="27"/>
    </row>
    <row r="14" spans="7:9" s="26" customFormat="1" ht="24.75" thickBot="1">
      <c r="G14" s="31"/>
      <c r="I14" s="27"/>
    </row>
    <row r="15" spans="1:9" ht="21.75" customHeight="1" thickBot="1">
      <c r="A15" s="102" t="s">
        <v>118</v>
      </c>
      <c r="B15" s="103"/>
      <c r="C15" s="103"/>
      <c r="D15" s="103"/>
      <c r="E15" s="103"/>
      <c r="F15" s="103"/>
      <c r="G15" s="103"/>
      <c r="H15" s="103"/>
      <c r="I15" s="104"/>
    </row>
    <row r="16" spans="1:9" ht="23.25">
      <c r="A16" s="105" t="s">
        <v>87</v>
      </c>
      <c r="B16" s="105"/>
      <c r="C16" s="105"/>
      <c r="D16" s="105"/>
      <c r="E16" s="105"/>
      <c r="F16" s="105"/>
      <c r="G16" s="105"/>
      <c r="H16" s="105"/>
      <c r="I16" s="105"/>
    </row>
    <row r="17" spans="7:9" s="26" customFormat="1" ht="24">
      <c r="G17" s="29" t="s">
        <v>3</v>
      </c>
      <c r="I17" s="27"/>
    </row>
    <row r="18" spans="2:9" s="26" customFormat="1" ht="24">
      <c r="B18" s="26" t="s">
        <v>67</v>
      </c>
      <c r="G18" s="31" t="s">
        <v>66</v>
      </c>
      <c r="I18" s="27"/>
    </row>
    <row r="19" spans="2:9" s="26" customFormat="1" ht="24">
      <c r="B19" s="26" t="s">
        <v>113</v>
      </c>
      <c r="G19" s="31"/>
      <c r="I19" s="27">
        <v>0</v>
      </c>
    </row>
    <row r="20" spans="7:9" s="26" customFormat="1" ht="24.75" thickBot="1">
      <c r="G20" s="31"/>
      <c r="I20" s="28">
        <f>SUM(I18:I19)</f>
        <v>0</v>
      </c>
    </row>
    <row r="21" spans="7:9" s="26" customFormat="1" ht="24.75" thickTop="1">
      <c r="G21" s="31"/>
      <c r="I21" s="27"/>
    </row>
    <row r="22" spans="7:9" s="26" customFormat="1" ht="24">
      <c r="G22" s="31"/>
      <c r="I22" s="27"/>
    </row>
    <row r="23" spans="7:9" s="26" customFormat="1" ht="24">
      <c r="G23" s="31"/>
      <c r="I23" s="27"/>
    </row>
    <row r="24" spans="7:9" s="26" customFormat="1" ht="24">
      <c r="G24" s="31"/>
      <c r="I24" s="27"/>
    </row>
    <row r="25" spans="7:9" s="26" customFormat="1" ht="24">
      <c r="G25" s="31"/>
      <c r="I25" s="27"/>
    </row>
    <row r="26" spans="7:9" s="26" customFormat="1" ht="24">
      <c r="G26" s="31"/>
      <c r="I26" s="27"/>
    </row>
    <row r="27" spans="7:9" s="26" customFormat="1" ht="24">
      <c r="G27" s="31"/>
      <c r="I27" s="27"/>
    </row>
    <row r="28" spans="7:9" s="26" customFormat="1" ht="24">
      <c r="G28" s="31"/>
      <c r="I28" s="27"/>
    </row>
    <row r="29" spans="7:9" s="26" customFormat="1" ht="24">
      <c r="G29" s="31"/>
      <c r="I29" s="27"/>
    </row>
    <row r="30" spans="7:9" s="26" customFormat="1" ht="24">
      <c r="G30" s="31"/>
      <c r="I30" s="27"/>
    </row>
    <row r="31" spans="7:9" s="26" customFormat="1" ht="24">
      <c r="G31" s="31"/>
      <c r="I31" s="27"/>
    </row>
    <row r="32" spans="7:9" s="26" customFormat="1" ht="24">
      <c r="G32" s="31"/>
      <c r="I32" s="27"/>
    </row>
    <row r="33" spans="7:9" s="26" customFormat="1" ht="24">
      <c r="G33" s="31"/>
      <c r="I33" s="27"/>
    </row>
    <row r="34" spans="7:9" s="26" customFormat="1" ht="24.75" thickBot="1">
      <c r="G34" s="31"/>
      <c r="I34" s="27"/>
    </row>
    <row r="35" spans="1:9" ht="21.75" customHeight="1" thickBot="1">
      <c r="A35" s="102" t="s">
        <v>119</v>
      </c>
      <c r="B35" s="103"/>
      <c r="C35" s="103"/>
      <c r="D35" s="103"/>
      <c r="E35" s="103"/>
      <c r="F35" s="103"/>
      <c r="G35" s="103"/>
      <c r="H35" s="103"/>
      <c r="I35" s="104"/>
    </row>
    <row r="36" spans="1:9" ht="23.25">
      <c r="A36" s="105" t="s">
        <v>89</v>
      </c>
      <c r="B36" s="105"/>
      <c r="C36" s="105"/>
      <c r="D36" s="105"/>
      <c r="E36" s="105"/>
      <c r="F36" s="105"/>
      <c r="G36" s="105"/>
      <c r="H36" s="105"/>
      <c r="I36" s="105"/>
    </row>
    <row r="37" spans="7:9" s="26" customFormat="1" ht="24">
      <c r="G37" s="29" t="s">
        <v>3</v>
      </c>
      <c r="I37" s="27"/>
    </row>
    <row r="38" spans="2:9" s="26" customFormat="1" ht="24">
      <c r="B38" s="26" t="s">
        <v>94</v>
      </c>
      <c r="G38" s="31" t="s">
        <v>95</v>
      </c>
      <c r="I38" s="27"/>
    </row>
    <row r="39" spans="2:9" s="26" customFormat="1" ht="24">
      <c r="B39" s="26" t="s">
        <v>71</v>
      </c>
      <c r="G39" s="31" t="s">
        <v>72</v>
      </c>
      <c r="I39" s="27"/>
    </row>
    <row r="40" spans="2:9" s="26" customFormat="1" ht="24">
      <c r="B40" s="26" t="s">
        <v>69</v>
      </c>
      <c r="G40" s="31" t="s">
        <v>70</v>
      </c>
      <c r="I40" s="32"/>
    </row>
    <row r="41" spans="2:9" s="26" customFormat="1" ht="24">
      <c r="B41" s="26" t="s">
        <v>92</v>
      </c>
      <c r="G41" s="31" t="s">
        <v>93</v>
      </c>
      <c r="I41" s="27"/>
    </row>
    <row r="42" spans="7:9" s="26" customFormat="1" ht="24.75" thickBot="1">
      <c r="G42" s="31"/>
      <c r="I42" s="28">
        <f>SUM(I38:I41)</f>
        <v>0</v>
      </c>
    </row>
    <row r="43" spans="7:9" s="26" customFormat="1" ht="24.75" thickTop="1">
      <c r="G43" s="31"/>
      <c r="I43" s="32"/>
    </row>
    <row r="44" spans="7:9" s="26" customFormat="1" ht="24">
      <c r="G44" s="31"/>
      <c r="I44" s="32"/>
    </row>
    <row r="45" spans="7:9" s="26" customFormat="1" ht="24">
      <c r="G45" s="31"/>
      <c r="I45" s="32"/>
    </row>
    <row r="46" spans="7:9" s="26" customFormat="1" ht="24">
      <c r="G46" s="31"/>
      <c r="I46" s="32"/>
    </row>
    <row r="47" spans="7:9" s="26" customFormat="1" ht="24">
      <c r="G47" s="31"/>
      <c r="I47" s="32"/>
    </row>
    <row r="48" spans="7:9" s="26" customFormat="1" ht="24.75" thickBot="1">
      <c r="G48" s="31"/>
      <c r="I48" s="32"/>
    </row>
    <row r="49" spans="1:9" ht="21.75" customHeight="1" thickBot="1">
      <c r="A49" s="102" t="s">
        <v>115</v>
      </c>
      <c r="B49" s="103"/>
      <c r="C49" s="103"/>
      <c r="D49" s="103"/>
      <c r="E49" s="103"/>
      <c r="F49" s="103"/>
      <c r="G49" s="103"/>
      <c r="H49" s="103"/>
      <c r="I49" s="104"/>
    </row>
    <row r="50" spans="1:9" ht="23.25">
      <c r="A50" s="105" t="s">
        <v>96</v>
      </c>
      <c r="B50" s="105"/>
      <c r="C50" s="105"/>
      <c r="D50" s="105"/>
      <c r="E50" s="105"/>
      <c r="F50" s="105"/>
      <c r="G50" s="105"/>
      <c r="H50" s="105"/>
      <c r="I50" s="105"/>
    </row>
    <row r="51" spans="7:9" s="26" customFormat="1" ht="24">
      <c r="G51" s="29" t="s">
        <v>3</v>
      </c>
      <c r="I51" s="27"/>
    </row>
    <row r="52" spans="2:9" s="26" customFormat="1" ht="24">
      <c r="B52" s="26" t="s">
        <v>97</v>
      </c>
      <c r="G52" s="31" t="s">
        <v>98</v>
      </c>
      <c r="I52" s="27"/>
    </row>
    <row r="53" spans="2:9" s="26" customFormat="1" ht="24">
      <c r="B53" s="26" t="s">
        <v>116</v>
      </c>
      <c r="G53" s="31" t="s">
        <v>117</v>
      </c>
      <c r="I53" s="27"/>
    </row>
    <row r="54" spans="7:9" s="26" customFormat="1" ht="24.75" thickBot="1">
      <c r="G54" s="31"/>
      <c r="I54" s="28">
        <f>SUM(I52:I53)</f>
        <v>0</v>
      </c>
    </row>
    <row r="55" spans="7:9" s="26" customFormat="1" ht="24.75" thickTop="1">
      <c r="G55" s="31"/>
      <c r="I55" s="27"/>
    </row>
    <row r="56" spans="7:9" s="26" customFormat="1" ht="24">
      <c r="G56" s="31"/>
      <c r="I56" s="27"/>
    </row>
    <row r="57" spans="7:9" s="26" customFormat="1" ht="24.75" hidden="1" thickBot="1">
      <c r="G57" s="31"/>
      <c r="I57" s="27"/>
    </row>
    <row r="58" spans="7:9" s="26" customFormat="1" ht="24.75" hidden="1" thickBot="1">
      <c r="G58" s="31"/>
      <c r="I58" s="27"/>
    </row>
    <row r="59" spans="7:9" s="26" customFormat="1" ht="24.75" hidden="1" thickBot="1">
      <c r="G59" s="31"/>
      <c r="I59" s="27"/>
    </row>
    <row r="60" spans="7:9" s="26" customFormat="1" ht="24.75" hidden="1" thickBot="1">
      <c r="G60" s="31"/>
      <c r="I60" s="27"/>
    </row>
    <row r="61" spans="7:9" s="26" customFormat="1" ht="24.75" hidden="1" thickBot="1">
      <c r="G61" s="31"/>
      <c r="I61" s="27"/>
    </row>
    <row r="62" spans="7:9" s="26" customFormat="1" ht="24.75" hidden="1" thickBot="1">
      <c r="G62" s="31"/>
      <c r="I62" s="27"/>
    </row>
    <row r="63" spans="7:9" s="26" customFormat="1" ht="24.75" hidden="1" thickBot="1">
      <c r="G63" s="31"/>
      <c r="I63" s="27"/>
    </row>
    <row r="64" spans="7:9" s="26" customFormat="1" ht="24.75" hidden="1" thickBot="1">
      <c r="G64" s="31"/>
      <c r="I64" s="27"/>
    </row>
    <row r="65" spans="7:9" s="26" customFormat="1" ht="24.75" hidden="1" thickBot="1">
      <c r="G65" s="31"/>
      <c r="I65" s="27"/>
    </row>
    <row r="66" spans="7:9" s="26" customFormat="1" ht="24.75" hidden="1" thickBot="1">
      <c r="G66" s="31"/>
      <c r="I66" s="27"/>
    </row>
    <row r="67" spans="7:9" s="26" customFormat="1" ht="24.75" hidden="1" thickBot="1">
      <c r="G67" s="31"/>
      <c r="I67" s="27"/>
    </row>
    <row r="68" spans="7:9" s="26" customFormat="1" ht="24.75" hidden="1" thickBot="1">
      <c r="G68" s="31"/>
      <c r="I68" s="27"/>
    </row>
    <row r="69" spans="7:9" s="26" customFormat="1" ht="24.75" hidden="1" thickBot="1">
      <c r="G69" s="31"/>
      <c r="I69" s="27"/>
    </row>
    <row r="70" spans="7:9" s="26" customFormat="1" ht="24.75" hidden="1" thickBot="1">
      <c r="G70" s="31"/>
      <c r="I70" s="27"/>
    </row>
    <row r="71" spans="7:9" s="26" customFormat="1" ht="24.75" hidden="1" thickBot="1">
      <c r="G71" s="31"/>
      <c r="I71" s="27"/>
    </row>
    <row r="72" spans="7:9" s="26" customFormat="1" ht="24.75" hidden="1" thickBot="1">
      <c r="G72" s="31"/>
      <c r="I72" s="27"/>
    </row>
    <row r="73" spans="7:9" s="26" customFormat="1" ht="24.75" hidden="1" thickBot="1">
      <c r="G73" s="31"/>
      <c r="I73" s="27"/>
    </row>
    <row r="74" spans="7:9" s="26" customFormat="1" ht="24.75" hidden="1" thickBot="1">
      <c r="G74" s="31"/>
      <c r="I74" s="27"/>
    </row>
    <row r="75" spans="7:9" s="26" customFormat="1" ht="24.75" hidden="1" thickBot="1">
      <c r="G75" s="31"/>
      <c r="I75" s="27"/>
    </row>
    <row r="76" spans="7:9" s="26" customFormat="1" ht="24.75" hidden="1" thickBot="1">
      <c r="G76" s="31"/>
      <c r="I76" s="27"/>
    </row>
    <row r="77" spans="7:9" s="26" customFormat="1" ht="24.75" hidden="1" thickBot="1">
      <c r="G77" s="31"/>
      <c r="I77" s="27"/>
    </row>
    <row r="78" spans="7:9" s="26" customFormat="1" ht="24.75" hidden="1" thickBot="1">
      <c r="G78" s="31"/>
      <c r="I78" s="27"/>
    </row>
    <row r="79" spans="7:9" s="26" customFormat="1" ht="24.75" hidden="1" thickBot="1">
      <c r="G79" s="31"/>
      <c r="I79" s="27"/>
    </row>
    <row r="80" spans="7:9" s="26" customFormat="1" ht="24.75" hidden="1" thickBot="1">
      <c r="G80" s="31"/>
      <c r="I80" s="27"/>
    </row>
    <row r="81" spans="7:9" s="26" customFormat="1" ht="24.75" hidden="1" thickBot="1">
      <c r="G81" s="31"/>
      <c r="I81" s="27"/>
    </row>
    <row r="82" spans="7:9" s="26" customFormat="1" ht="24.75" hidden="1" thickBot="1">
      <c r="G82" s="31"/>
      <c r="I82" s="27"/>
    </row>
    <row r="83" spans="7:9" s="26" customFormat="1" ht="24">
      <c r="G83" s="31"/>
      <c r="I83" s="27"/>
    </row>
    <row r="84" spans="7:9" s="26" customFormat="1" ht="24">
      <c r="G84" s="31"/>
      <c r="I84" s="27"/>
    </row>
    <row r="85" spans="7:9" s="26" customFormat="1" ht="24">
      <c r="G85" s="31"/>
      <c r="I85" s="27"/>
    </row>
    <row r="86" spans="7:9" s="26" customFormat="1" ht="24">
      <c r="G86" s="31"/>
      <c r="I86" s="27"/>
    </row>
    <row r="87" spans="7:9" s="26" customFormat="1" ht="24">
      <c r="G87" s="31"/>
      <c r="I87" s="27"/>
    </row>
    <row r="88" spans="7:9" s="26" customFormat="1" ht="24">
      <c r="G88" s="31"/>
      <c r="I88" s="27"/>
    </row>
    <row r="89" spans="7:9" s="26" customFormat="1" ht="24">
      <c r="G89" s="31"/>
      <c r="I89" s="27"/>
    </row>
    <row r="90" spans="7:9" s="26" customFormat="1" ht="24">
      <c r="G90" s="31"/>
      <c r="I90" s="27"/>
    </row>
    <row r="91" spans="7:9" s="26" customFormat="1" ht="24.75" thickBot="1">
      <c r="G91" s="31"/>
      <c r="I91" s="27"/>
    </row>
    <row r="92" spans="1:9" ht="21.75" customHeight="1" thickBot="1">
      <c r="A92" s="102" t="s">
        <v>120</v>
      </c>
      <c r="B92" s="103"/>
      <c r="C92" s="103"/>
      <c r="D92" s="103"/>
      <c r="E92" s="103"/>
      <c r="F92" s="103"/>
      <c r="G92" s="103"/>
      <c r="H92" s="103"/>
      <c r="I92" s="104"/>
    </row>
    <row r="93" spans="1:9" ht="23.25">
      <c r="A93" s="105" t="s">
        <v>81</v>
      </c>
      <c r="B93" s="105"/>
      <c r="C93" s="105"/>
      <c r="D93" s="105"/>
      <c r="E93" s="105"/>
      <c r="F93" s="105"/>
      <c r="G93" s="105"/>
      <c r="H93" s="105"/>
      <c r="I93" s="105"/>
    </row>
    <row r="94" spans="7:9" s="26" customFormat="1" ht="24">
      <c r="G94" s="29" t="s">
        <v>3</v>
      </c>
      <c r="I94" s="27"/>
    </row>
    <row r="95" spans="7:9" s="26" customFormat="1" ht="24">
      <c r="G95" s="29"/>
      <c r="I95" s="27"/>
    </row>
    <row r="96" spans="2:10" s="26" customFormat="1" ht="24">
      <c r="B96" s="26" t="s">
        <v>82</v>
      </c>
      <c r="G96" s="31">
        <v>902</v>
      </c>
      <c r="I96" s="27"/>
      <c r="J96" s="27"/>
    </row>
    <row r="97" spans="2:10" s="26" customFormat="1" ht="24">
      <c r="B97" s="26" t="s">
        <v>83</v>
      </c>
      <c r="G97" s="31">
        <v>906</v>
      </c>
      <c r="I97" s="27"/>
      <c r="J97" s="27"/>
    </row>
    <row r="98" spans="2:10" s="26" customFormat="1" ht="24">
      <c r="B98" s="26" t="s">
        <v>84</v>
      </c>
      <c r="G98" s="31">
        <v>907</v>
      </c>
      <c r="I98" s="27"/>
      <c r="J98" s="27"/>
    </row>
    <row r="99" spans="7:10" s="26" customFormat="1" ht="24" hidden="1">
      <c r="G99" s="31"/>
      <c r="I99" s="27"/>
      <c r="J99" s="27">
        <v>184412.5</v>
      </c>
    </row>
    <row r="100" spans="7:9" s="26" customFormat="1" ht="24" hidden="1">
      <c r="G100" s="31"/>
      <c r="I100" s="27"/>
    </row>
    <row r="101" spans="2:10" s="26" customFormat="1" ht="24">
      <c r="B101" s="26" t="s">
        <v>85</v>
      </c>
      <c r="G101" s="31">
        <v>903</v>
      </c>
      <c r="I101" s="27"/>
      <c r="J101" s="27"/>
    </row>
    <row r="102" spans="7:9" s="26" customFormat="1" ht="24" hidden="1">
      <c r="G102" s="31"/>
      <c r="I102" s="27"/>
    </row>
    <row r="103" spans="2:9" s="26" customFormat="1" ht="24" hidden="1">
      <c r="B103" s="26" t="s">
        <v>86</v>
      </c>
      <c r="G103" s="31">
        <v>908</v>
      </c>
      <c r="I103" s="27"/>
    </row>
    <row r="104" spans="7:9" s="26" customFormat="1" ht="24.75" thickBot="1">
      <c r="G104" s="31"/>
      <c r="I104" s="28">
        <f>SUM(I95:I103)</f>
        <v>0</v>
      </c>
    </row>
    <row r="105" spans="7:9" s="26" customFormat="1" ht="24.75" thickTop="1">
      <c r="G105" s="31"/>
      <c r="I105" s="27"/>
    </row>
    <row r="106" spans="7:9" s="26" customFormat="1" ht="24">
      <c r="G106" s="31"/>
      <c r="I106" s="27"/>
    </row>
    <row r="107" spans="7:9" s="26" customFormat="1" ht="24.75" thickBot="1">
      <c r="G107" s="31"/>
      <c r="I107" s="27"/>
    </row>
    <row r="108" spans="1:9" ht="21.75" customHeight="1" thickBot="1">
      <c r="A108" s="102" t="s">
        <v>126</v>
      </c>
      <c r="B108" s="103"/>
      <c r="C108" s="103"/>
      <c r="D108" s="103"/>
      <c r="E108" s="103"/>
      <c r="F108" s="103"/>
      <c r="G108" s="103"/>
      <c r="H108" s="103"/>
      <c r="I108" s="104"/>
    </row>
    <row r="109" spans="1:9" ht="23.25">
      <c r="A109" s="105" t="s">
        <v>87</v>
      </c>
      <c r="B109" s="105"/>
      <c r="C109" s="105"/>
      <c r="D109" s="105"/>
      <c r="E109" s="105"/>
      <c r="F109" s="105"/>
      <c r="G109" s="105"/>
      <c r="H109" s="105"/>
      <c r="I109" s="105"/>
    </row>
    <row r="110" spans="7:9" s="26" customFormat="1" ht="24">
      <c r="G110" s="29" t="s">
        <v>3</v>
      </c>
      <c r="I110" s="27"/>
    </row>
    <row r="111" spans="2:9" s="26" customFormat="1" ht="24">
      <c r="B111" s="26" t="s">
        <v>65</v>
      </c>
      <c r="G111" s="31" t="s">
        <v>66</v>
      </c>
      <c r="I111" s="27"/>
    </row>
    <row r="112" spans="2:9" s="26" customFormat="1" ht="24">
      <c r="B112" s="26" t="s">
        <v>67</v>
      </c>
      <c r="G112" s="31" t="s">
        <v>68</v>
      </c>
      <c r="I112" s="27"/>
    </row>
    <row r="113" spans="2:9" s="26" customFormat="1" ht="24">
      <c r="B113" s="26" t="s">
        <v>113</v>
      </c>
      <c r="G113" s="31" t="s">
        <v>121</v>
      </c>
      <c r="I113" s="27"/>
    </row>
    <row r="114" spans="7:9" s="26" customFormat="1" ht="24.75" thickBot="1">
      <c r="G114" s="31"/>
      <c r="I114" s="28">
        <f>SUM(I111:I113)</f>
        <v>0</v>
      </c>
    </row>
    <row r="115" spans="7:9" s="26" customFormat="1" ht="24.75" hidden="1" thickTop="1">
      <c r="G115" s="31"/>
      <c r="I115" s="27"/>
    </row>
    <row r="116" spans="7:9" s="26" customFormat="1" ht="24.75" thickTop="1">
      <c r="G116" s="31"/>
      <c r="I116" s="27"/>
    </row>
    <row r="117" spans="7:9" s="26" customFormat="1" ht="24">
      <c r="G117" s="31"/>
      <c r="I117" s="27"/>
    </row>
    <row r="118" spans="7:9" s="26" customFormat="1" ht="24.75" thickBot="1">
      <c r="G118" s="31"/>
      <c r="I118" s="27"/>
    </row>
    <row r="119" spans="1:9" ht="21.75" customHeight="1" thickBot="1">
      <c r="A119" s="102" t="s">
        <v>127</v>
      </c>
      <c r="B119" s="103"/>
      <c r="C119" s="103"/>
      <c r="D119" s="103"/>
      <c r="E119" s="103"/>
      <c r="F119" s="103"/>
      <c r="G119" s="103"/>
      <c r="H119" s="103"/>
      <c r="I119" s="104"/>
    </row>
    <row r="120" spans="1:9" ht="23.25">
      <c r="A120" s="105" t="s">
        <v>88</v>
      </c>
      <c r="B120" s="105"/>
      <c r="C120" s="105"/>
      <c r="D120" s="105"/>
      <c r="E120" s="105"/>
      <c r="F120" s="105"/>
      <c r="G120" s="105"/>
      <c r="H120" s="105"/>
      <c r="I120" s="105"/>
    </row>
    <row r="121" spans="7:9" s="26" customFormat="1" ht="24">
      <c r="G121" s="29" t="s">
        <v>3</v>
      </c>
      <c r="I121" s="27"/>
    </row>
    <row r="122" spans="2:9" s="26" customFormat="1" ht="24">
      <c r="B122" s="26" t="s">
        <v>107</v>
      </c>
      <c r="G122" s="31" t="s">
        <v>109</v>
      </c>
      <c r="I122" s="32"/>
    </row>
    <row r="123" spans="2:9" s="26" customFormat="1" ht="24">
      <c r="B123" s="26" t="s">
        <v>122</v>
      </c>
      <c r="G123" s="31" t="s">
        <v>124</v>
      </c>
      <c r="I123" s="27"/>
    </row>
    <row r="124" spans="2:9" s="26" customFormat="1" ht="24">
      <c r="B124" s="26" t="s">
        <v>123</v>
      </c>
      <c r="G124" s="31" t="s">
        <v>125</v>
      </c>
      <c r="I124" s="27"/>
    </row>
    <row r="125" spans="7:9" s="26" customFormat="1" ht="24.75" thickBot="1">
      <c r="G125" s="31"/>
      <c r="I125" s="28">
        <f>SUM(I122:I124)</f>
        <v>0</v>
      </c>
    </row>
    <row r="126" spans="7:9" s="26" customFormat="1" ht="24.75" thickTop="1">
      <c r="G126" s="31"/>
      <c r="I126" s="32"/>
    </row>
    <row r="127" spans="7:9" s="26" customFormat="1" ht="24">
      <c r="G127" s="31"/>
      <c r="I127" s="32"/>
    </row>
    <row r="128" spans="7:9" s="26" customFormat="1" ht="24.75" thickBot="1">
      <c r="G128" s="31"/>
      <c r="I128" s="27"/>
    </row>
    <row r="129" spans="1:9" ht="21.75" customHeight="1" thickBot="1">
      <c r="A129" s="102" t="s">
        <v>128</v>
      </c>
      <c r="B129" s="103"/>
      <c r="C129" s="103"/>
      <c r="D129" s="103"/>
      <c r="E129" s="103"/>
      <c r="F129" s="103"/>
      <c r="G129" s="103"/>
      <c r="H129" s="103"/>
      <c r="I129" s="104"/>
    </row>
    <row r="130" spans="1:9" ht="23.25">
      <c r="A130" s="105" t="s">
        <v>89</v>
      </c>
      <c r="B130" s="105"/>
      <c r="C130" s="105"/>
      <c r="D130" s="105"/>
      <c r="E130" s="105"/>
      <c r="F130" s="105"/>
      <c r="G130" s="105"/>
      <c r="H130" s="105"/>
      <c r="I130" s="105"/>
    </row>
    <row r="131" spans="7:9" s="26" customFormat="1" ht="24">
      <c r="G131" s="29" t="s">
        <v>3</v>
      </c>
      <c r="I131" s="27"/>
    </row>
    <row r="132" spans="2:9" s="26" customFormat="1" ht="24">
      <c r="B132" s="26" t="s">
        <v>90</v>
      </c>
      <c r="G132" s="31" t="s">
        <v>91</v>
      </c>
      <c r="I132" s="27"/>
    </row>
    <row r="133" spans="2:9" s="26" customFormat="1" ht="24">
      <c r="B133" s="26" t="s">
        <v>71</v>
      </c>
      <c r="G133" s="31" t="s">
        <v>72</v>
      </c>
      <c r="I133" s="27"/>
    </row>
    <row r="134" spans="2:9" s="26" customFormat="1" ht="24">
      <c r="B134" s="26" t="s">
        <v>69</v>
      </c>
      <c r="G134" s="31" t="s">
        <v>70</v>
      </c>
      <c r="I134" s="32"/>
    </row>
    <row r="135" spans="2:9" s="26" customFormat="1" ht="24">
      <c r="B135" s="26" t="s">
        <v>92</v>
      </c>
      <c r="G135" s="31" t="s">
        <v>93</v>
      </c>
      <c r="I135" s="27"/>
    </row>
    <row r="136" spans="2:9" s="26" customFormat="1" ht="24">
      <c r="B136" s="26" t="s">
        <v>94</v>
      </c>
      <c r="G136" s="31" t="s">
        <v>95</v>
      </c>
      <c r="I136" s="27"/>
    </row>
    <row r="137" spans="7:9" s="26" customFormat="1" ht="24.75" thickBot="1">
      <c r="G137" s="31"/>
      <c r="I137" s="28">
        <f>SUM(I132:I136)</f>
        <v>0</v>
      </c>
    </row>
    <row r="138" spans="7:9" s="26" customFormat="1" ht="24.75" thickTop="1">
      <c r="G138" s="31"/>
      <c r="I138" s="32"/>
    </row>
    <row r="139" spans="7:9" s="26" customFormat="1" ht="24">
      <c r="G139" s="31"/>
      <c r="I139" s="32"/>
    </row>
    <row r="140" spans="7:9" s="26" customFormat="1" ht="24" hidden="1">
      <c r="G140" s="31"/>
      <c r="I140" s="32"/>
    </row>
    <row r="141" spans="7:9" s="26" customFormat="1" ht="24" hidden="1">
      <c r="G141" s="31"/>
      <c r="I141" s="32"/>
    </row>
    <row r="142" spans="7:9" s="26" customFormat="1" ht="24" hidden="1">
      <c r="G142" s="31"/>
      <c r="I142" s="32"/>
    </row>
    <row r="143" spans="7:9" s="26" customFormat="1" ht="24" hidden="1">
      <c r="G143" s="31"/>
      <c r="I143" s="32"/>
    </row>
    <row r="144" spans="7:9" s="26" customFormat="1" ht="24" hidden="1">
      <c r="G144" s="31"/>
      <c r="I144" s="32"/>
    </row>
    <row r="145" spans="7:9" s="26" customFormat="1" ht="24" hidden="1">
      <c r="G145" s="31"/>
      <c r="I145" s="32"/>
    </row>
    <row r="146" spans="7:9" s="26" customFormat="1" ht="24" hidden="1">
      <c r="G146" s="31"/>
      <c r="I146" s="27"/>
    </row>
    <row r="147" spans="7:9" s="26" customFormat="1" ht="24.75" thickBot="1">
      <c r="G147" s="31"/>
      <c r="I147" s="27"/>
    </row>
    <row r="148" spans="1:9" ht="21.75" customHeight="1" thickBot="1">
      <c r="A148" s="102" t="s">
        <v>129</v>
      </c>
      <c r="B148" s="103"/>
      <c r="C148" s="103"/>
      <c r="D148" s="103"/>
      <c r="E148" s="103"/>
      <c r="F148" s="103"/>
      <c r="G148" s="103"/>
      <c r="H148" s="103"/>
      <c r="I148" s="104"/>
    </row>
    <row r="149" spans="1:9" ht="23.25">
      <c r="A149" s="105" t="s">
        <v>96</v>
      </c>
      <c r="B149" s="105"/>
      <c r="C149" s="105"/>
      <c r="D149" s="105"/>
      <c r="E149" s="105"/>
      <c r="F149" s="105"/>
      <c r="G149" s="105"/>
      <c r="H149" s="105"/>
      <c r="I149" s="105"/>
    </row>
    <row r="150" spans="7:9" s="26" customFormat="1" ht="24">
      <c r="G150" s="29" t="s">
        <v>3</v>
      </c>
      <c r="I150" s="27"/>
    </row>
    <row r="151" spans="2:9" s="26" customFormat="1" ht="24">
      <c r="B151" s="26" t="s">
        <v>97</v>
      </c>
      <c r="G151" s="31" t="s">
        <v>98</v>
      </c>
      <c r="I151" s="27"/>
    </row>
    <row r="152" spans="2:9" s="26" customFormat="1" ht="24">
      <c r="B152" s="26" t="s">
        <v>116</v>
      </c>
      <c r="G152" s="31" t="s">
        <v>117</v>
      </c>
      <c r="I152" s="27"/>
    </row>
    <row r="153" spans="7:9" s="26" customFormat="1" ht="24.75" thickBot="1">
      <c r="G153" s="31"/>
      <c r="I153" s="28">
        <f>SUM(I151:I152)</f>
        <v>0</v>
      </c>
    </row>
    <row r="154" spans="1:9" s="2" customFormat="1" ht="24" thickTop="1">
      <c r="A154" s="37"/>
      <c r="B154" s="37"/>
      <c r="C154" s="37"/>
      <c r="D154" s="37"/>
      <c r="E154" s="37"/>
      <c r="F154" s="37"/>
      <c r="G154" s="37"/>
      <c r="H154" s="37"/>
      <c r="I154" s="37"/>
    </row>
    <row r="155" spans="1:9" s="2" customFormat="1" ht="24" thickBot="1">
      <c r="A155" s="37"/>
      <c r="B155" s="37"/>
      <c r="C155" s="37"/>
      <c r="D155" s="37"/>
      <c r="E155" s="37"/>
      <c r="F155" s="37"/>
      <c r="G155" s="37"/>
      <c r="H155" s="37"/>
      <c r="I155" s="37"/>
    </row>
    <row r="156" spans="1:9" ht="21.75" customHeight="1" thickBot="1">
      <c r="A156" s="102" t="s">
        <v>130</v>
      </c>
      <c r="B156" s="103"/>
      <c r="C156" s="103"/>
      <c r="D156" s="103"/>
      <c r="E156" s="103"/>
      <c r="F156" s="103"/>
      <c r="G156" s="103"/>
      <c r="H156" s="103"/>
      <c r="I156" s="104"/>
    </row>
    <row r="157" spans="1:9" ht="23.25">
      <c r="A157" s="105" t="s">
        <v>99</v>
      </c>
      <c r="B157" s="105"/>
      <c r="C157" s="105"/>
      <c r="D157" s="105"/>
      <c r="E157" s="105"/>
      <c r="F157" s="105"/>
      <c r="G157" s="105"/>
      <c r="H157" s="105"/>
      <c r="I157" s="105"/>
    </row>
    <row r="158" spans="7:9" s="33" customFormat="1" ht="24">
      <c r="G158" s="29" t="s">
        <v>3</v>
      </c>
      <c r="I158" s="32"/>
    </row>
    <row r="159" spans="2:9" s="33" customFormat="1" ht="24">
      <c r="B159" s="33" t="s">
        <v>16</v>
      </c>
      <c r="G159" s="34" t="s">
        <v>58</v>
      </c>
      <c r="I159" s="32"/>
    </row>
    <row r="160" spans="2:9" s="33" customFormat="1" ht="24">
      <c r="B160" s="33" t="s">
        <v>100</v>
      </c>
      <c r="G160" s="34"/>
      <c r="I160" s="32"/>
    </row>
    <row r="161" spans="2:9" s="33" customFormat="1" ht="24" hidden="1">
      <c r="B161" s="33" t="s">
        <v>13</v>
      </c>
      <c r="G161" s="34" t="s">
        <v>101</v>
      </c>
      <c r="I161" s="32"/>
    </row>
    <row r="162" spans="2:9" s="33" customFormat="1" ht="24">
      <c r="B162" s="33" t="s">
        <v>13</v>
      </c>
      <c r="G162" s="34" t="s">
        <v>101</v>
      </c>
      <c r="I162" s="32"/>
    </row>
    <row r="163" spans="2:9" s="33" customFormat="1" ht="24">
      <c r="B163" s="33" t="s">
        <v>104</v>
      </c>
      <c r="G163" s="34"/>
      <c r="I163" s="32"/>
    </row>
    <row r="164" spans="7:9" s="33" customFormat="1" ht="24.75" thickBot="1">
      <c r="G164" s="34"/>
      <c r="I164" s="28">
        <f>SUM(I159:I163)</f>
        <v>0</v>
      </c>
    </row>
    <row r="165" spans="1:9" s="2" customFormat="1" ht="21.75" customHeight="1" thickTop="1">
      <c r="A165" s="106"/>
      <c r="B165" s="106"/>
      <c r="C165" s="106"/>
      <c r="D165" s="106"/>
      <c r="E165" s="106"/>
      <c r="F165" s="106"/>
      <c r="G165" s="106"/>
      <c r="H165" s="106"/>
      <c r="I165" s="106"/>
    </row>
    <row r="166" spans="1:9" s="2" customFormat="1" ht="23.25">
      <c r="A166" s="107"/>
      <c r="B166" s="107"/>
      <c r="C166" s="107"/>
      <c r="D166" s="107"/>
      <c r="E166" s="107"/>
      <c r="F166" s="107"/>
      <c r="G166" s="107"/>
      <c r="H166" s="107"/>
      <c r="I166" s="107"/>
    </row>
    <row r="167" spans="7:9" s="26" customFormat="1" ht="24">
      <c r="G167" s="31"/>
      <c r="I167" s="27"/>
    </row>
    <row r="168" spans="7:9" s="26" customFormat="1" ht="24.75" thickBot="1">
      <c r="G168" s="31"/>
      <c r="I168" s="27"/>
    </row>
    <row r="169" spans="1:9" ht="21.75" customHeight="1" thickBot="1">
      <c r="A169" s="102" t="s">
        <v>131</v>
      </c>
      <c r="B169" s="103"/>
      <c r="C169" s="103"/>
      <c r="D169" s="103"/>
      <c r="E169" s="103"/>
      <c r="F169" s="103"/>
      <c r="G169" s="103"/>
      <c r="H169" s="103"/>
      <c r="I169" s="104"/>
    </row>
    <row r="170" spans="1:9" ht="23.25">
      <c r="A170" s="105" t="s">
        <v>81</v>
      </c>
      <c r="B170" s="105"/>
      <c r="C170" s="105"/>
      <c r="D170" s="105"/>
      <c r="E170" s="105"/>
      <c r="F170" s="105"/>
      <c r="G170" s="105"/>
      <c r="H170" s="105"/>
      <c r="I170" s="105"/>
    </row>
    <row r="171" spans="7:9" s="26" customFormat="1" ht="24">
      <c r="G171" s="29" t="s">
        <v>3</v>
      </c>
      <c r="I171" s="27"/>
    </row>
    <row r="172" spans="2:11" s="26" customFormat="1" ht="24">
      <c r="B172" s="26" t="s">
        <v>106</v>
      </c>
      <c r="G172" s="29"/>
      <c r="I172" s="27"/>
      <c r="K172" s="27"/>
    </row>
    <row r="173" spans="2:11" s="26" customFormat="1" ht="24">
      <c r="B173" s="26" t="s">
        <v>82</v>
      </c>
      <c r="G173" s="31">
        <v>902</v>
      </c>
      <c r="I173" s="27"/>
      <c r="J173" s="27"/>
      <c r="K173" s="27"/>
    </row>
    <row r="174" spans="2:11" s="26" customFormat="1" ht="24">
      <c r="B174" s="26" t="s">
        <v>83</v>
      </c>
      <c r="G174" s="31">
        <v>906</v>
      </c>
      <c r="I174" s="27"/>
      <c r="J174" s="27"/>
      <c r="K174" s="27"/>
    </row>
    <row r="175" spans="2:11" s="26" customFormat="1" ht="24">
      <c r="B175" s="26" t="s">
        <v>84</v>
      </c>
      <c r="G175" s="31">
        <v>907</v>
      </c>
      <c r="I175" s="27"/>
      <c r="J175" s="27"/>
      <c r="K175" s="27"/>
    </row>
    <row r="176" spans="7:11" s="26" customFormat="1" ht="24" hidden="1">
      <c r="G176" s="31"/>
      <c r="I176" s="27"/>
      <c r="J176" s="27"/>
      <c r="K176" s="27">
        <v>-45973.2583333333</v>
      </c>
    </row>
    <row r="177" spans="7:11" s="26" customFormat="1" ht="24" hidden="1">
      <c r="G177" s="31"/>
      <c r="I177" s="27"/>
      <c r="J177" s="27"/>
      <c r="K177" s="27">
        <v>-65987.6933333333</v>
      </c>
    </row>
    <row r="178" spans="2:10" s="26" customFormat="1" ht="24">
      <c r="B178" s="26" t="s">
        <v>85</v>
      </c>
      <c r="G178" s="31">
        <v>903</v>
      </c>
      <c r="I178" s="27"/>
      <c r="J178" s="27"/>
    </row>
    <row r="179" spans="7:9" s="26" customFormat="1" ht="24" hidden="1">
      <c r="G179" s="31"/>
      <c r="I179" s="27"/>
    </row>
    <row r="180" spans="2:9" s="26" customFormat="1" ht="24" hidden="1">
      <c r="B180" s="26" t="s">
        <v>86</v>
      </c>
      <c r="G180" s="31">
        <v>908</v>
      </c>
      <c r="I180" s="27"/>
    </row>
    <row r="181" spans="7:9" s="26" customFormat="1" ht="24.75" thickBot="1">
      <c r="G181" s="31"/>
      <c r="I181" s="28">
        <f>SUM(I169:I178)</f>
        <v>0</v>
      </c>
    </row>
    <row r="182" spans="7:9" s="26" customFormat="1" ht="24.75" thickTop="1">
      <c r="G182" s="31"/>
      <c r="I182" s="27"/>
    </row>
    <row r="183" spans="7:9" s="26" customFormat="1" ht="24">
      <c r="G183" s="31"/>
      <c r="I183" s="27"/>
    </row>
    <row r="184" spans="7:9" s="26" customFormat="1" ht="24">
      <c r="G184" s="31"/>
      <c r="I184" s="32"/>
    </row>
    <row r="185" spans="7:9" s="26" customFormat="1" ht="24">
      <c r="G185" s="31"/>
      <c r="I185" s="27"/>
    </row>
    <row r="186" spans="7:9" s="26" customFormat="1" ht="24.75" thickBot="1">
      <c r="G186" s="31"/>
      <c r="I186" s="27"/>
    </row>
    <row r="187" spans="1:9" ht="21.75" customHeight="1" thickBot="1">
      <c r="A187" s="102" t="s">
        <v>132</v>
      </c>
      <c r="B187" s="103"/>
      <c r="C187" s="103"/>
      <c r="D187" s="103"/>
      <c r="E187" s="103"/>
      <c r="F187" s="103"/>
      <c r="G187" s="103"/>
      <c r="H187" s="103"/>
      <c r="I187" s="104"/>
    </row>
    <row r="188" spans="1:9" ht="23.25">
      <c r="A188" s="105" t="s">
        <v>87</v>
      </c>
      <c r="B188" s="105"/>
      <c r="C188" s="105"/>
      <c r="D188" s="105"/>
      <c r="E188" s="105"/>
      <c r="F188" s="105"/>
      <c r="G188" s="105"/>
      <c r="H188" s="105"/>
      <c r="I188" s="105"/>
    </row>
    <row r="189" spans="7:9" s="26" customFormat="1" ht="24">
      <c r="G189" s="29" t="s">
        <v>3</v>
      </c>
      <c r="I189" s="27"/>
    </row>
    <row r="190" spans="2:9" s="26" customFormat="1" ht="24">
      <c r="B190" s="26" t="s">
        <v>65</v>
      </c>
      <c r="G190" s="31" t="s">
        <v>66</v>
      </c>
      <c r="I190" s="27"/>
    </row>
    <row r="191" spans="2:9" s="26" customFormat="1" ht="24">
      <c r="B191" s="26" t="s">
        <v>67</v>
      </c>
      <c r="G191" s="31" t="s">
        <v>68</v>
      </c>
      <c r="I191" s="27"/>
    </row>
    <row r="192" spans="2:9" s="26" customFormat="1" ht="24">
      <c r="B192" s="26" t="s">
        <v>113</v>
      </c>
      <c r="G192" s="31" t="s">
        <v>121</v>
      </c>
      <c r="I192" s="27"/>
    </row>
    <row r="193" spans="7:9" s="26" customFormat="1" ht="24.75" thickBot="1">
      <c r="G193" s="31"/>
      <c r="I193" s="28">
        <f>SUM(I190:I192)</f>
        <v>0</v>
      </c>
    </row>
    <row r="194" spans="7:9" s="26" customFormat="1" ht="24.75" hidden="1" thickTop="1">
      <c r="G194" s="31"/>
      <c r="I194" s="27"/>
    </row>
    <row r="195" spans="7:9" s="26" customFormat="1" ht="24.75" thickTop="1">
      <c r="G195" s="31"/>
      <c r="I195" s="27"/>
    </row>
    <row r="196" spans="7:9" s="26" customFormat="1" ht="24">
      <c r="G196" s="31"/>
      <c r="I196" s="27"/>
    </row>
    <row r="197" spans="7:9" s="26" customFormat="1" ht="24">
      <c r="G197" s="31"/>
      <c r="I197" s="27"/>
    </row>
    <row r="198" spans="7:9" s="26" customFormat="1" ht="24">
      <c r="G198" s="31"/>
      <c r="I198" s="27"/>
    </row>
    <row r="199" spans="7:9" s="26" customFormat="1" ht="24">
      <c r="G199" s="31"/>
      <c r="I199" s="27"/>
    </row>
    <row r="200" spans="7:9" s="26" customFormat="1" ht="24">
      <c r="G200" s="31"/>
      <c r="I200" s="27"/>
    </row>
    <row r="201" spans="7:9" s="26" customFormat="1" ht="24.75" thickBot="1">
      <c r="G201" s="31"/>
      <c r="I201" s="27"/>
    </row>
    <row r="202" spans="1:9" ht="21.75" customHeight="1" thickBot="1">
      <c r="A202" s="102" t="s">
        <v>133</v>
      </c>
      <c r="B202" s="103"/>
      <c r="C202" s="103"/>
      <c r="D202" s="103"/>
      <c r="E202" s="103"/>
      <c r="F202" s="103"/>
      <c r="G202" s="103"/>
      <c r="H202" s="103"/>
      <c r="I202" s="104"/>
    </row>
    <row r="203" spans="1:9" ht="23.25">
      <c r="A203" s="105" t="s">
        <v>88</v>
      </c>
      <c r="B203" s="105"/>
      <c r="C203" s="105"/>
      <c r="D203" s="105"/>
      <c r="E203" s="105"/>
      <c r="F203" s="105"/>
      <c r="G203" s="105"/>
      <c r="H203" s="105"/>
      <c r="I203" s="105"/>
    </row>
    <row r="204" spans="7:9" s="26" customFormat="1" ht="24">
      <c r="G204" s="29" t="s">
        <v>3</v>
      </c>
      <c r="I204" s="27"/>
    </row>
    <row r="205" spans="2:9" s="26" customFormat="1" ht="24">
      <c r="B205" s="26" t="s">
        <v>77</v>
      </c>
      <c r="G205" s="31" t="s">
        <v>78</v>
      </c>
      <c r="I205" s="32"/>
    </row>
    <row r="206" spans="2:9" s="26" customFormat="1" ht="24">
      <c r="B206" s="26" t="s">
        <v>79</v>
      </c>
      <c r="G206" s="31" t="s">
        <v>80</v>
      </c>
      <c r="I206" s="27"/>
    </row>
    <row r="207" spans="2:9" s="26" customFormat="1" ht="24">
      <c r="B207" s="26" t="s">
        <v>73</v>
      </c>
      <c r="G207" s="31" t="s">
        <v>74</v>
      </c>
      <c r="I207" s="27"/>
    </row>
    <row r="208" spans="2:9" s="26" customFormat="1" ht="24">
      <c r="B208" s="26" t="s">
        <v>107</v>
      </c>
      <c r="G208" s="31" t="s">
        <v>109</v>
      </c>
      <c r="I208" s="27"/>
    </row>
    <row r="209" spans="2:9" s="26" customFormat="1" ht="24">
      <c r="B209" s="26" t="s">
        <v>102</v>
      </c>
      <c r="G209" s="31" t="s">
        <v>103</v>
      </c>
      <c r="I209" s="27"/>
    </row>
    <row r="210" spans="2:9" s="26" customFormat="1" ht="24">
      <c r="B210" s="26" t="s">
        <v>122</v>
      </c>
      <c r="G210" s="31" t="s">
        <v>124</v>
      </c>
      <c r="I210" s="27"/>
    </row>
    <row r="211" spans="2:9" s="26" customFormat="1" ht="24">
      <c r="B211" s="26" t="s">
        <v>123</v>
      </c>
      <c r="G211" s="31" t="s">
        <v>125</v>
      </c>
      <c r="I211" s="27"/>
    </row>
    <row r="212" spans="7:9" s="26" customFormat="1" ht="24.75" thickBot="1">
      <c r="G212" s="31"/>
      <c r="I212" s="28">
        <f>SUM(I205:I211)</f>
        <v>0</v>
      </c>
    </row>
    <row r="213" spans="7:9" s="26" customFormat="1" ht="24.75" thickTop="1">
      <c r="G213" s="31"/>
      <c r="I213" s="32"/>
    </row>
    <row r="214" spans="7:9" s="26" customFormat="1" ht="24">
      <c r="G214" s="31"/>
      <c r="I214" s="32"/>
    </row>
    <row r="215" spans="7:9" s="26" customFormat="1" ht="24">
      <c r="G215" s="31"/>
      <c r="I215" s="27"/>
    </row>
    <row r="216" spans="7:9" s="26" customFormat="1" ht="24">
      <c r="G216" s="31"/>
      <c r="I216" s="27"/>
    </row>
    <row r="217" spans="7:9" s="26" customFormat="1" ht="24.75" thickBot="1">
      <c r="G217" s="31"/>
      <c r="I217" s="27"/>
    </row>
    <row r="218" spans="1:9" ht="21.75" customHeight="1" thickBot="1">
      <c r="A218" s="102" t="s">
        <v>134</v>
      </c>
      <c r="B218" s="103"/>
      <c r="C218" s="103"/>
      <c r="D218" s="103"/>
      <c r="E218" s="103"/>
      <c r="F218" s="103"/>
      <c r="G218" s="103"/>
      <c r="H218" s="103"/>
      <c r="I218" s="104"/>
    </row>
    <row r="219" spans="1:9" ht="23.25">
      <c r="A219" s="105" t="s">
        <v>89</v>
      </c>
      <c r="B219" s="105"/>
      <c r="C219" s="105"/>
      <c r="D219" s="105"/>
      <c r="E219" s="105"/>
      <c r="F219" s="105"/>
      <c r="G219" s="105"/>
      <c r="H219" s="105"/>
      <c r="I219" s="105"/>
    </row>
    <row r="220" spans="7:9" s="26" customFormat="1" ht="24">
      <c r="G220" s="29" t="s">
        <v>3</v>
      </c>
      <c r="I220" s="27"/>
    </row>
    <row r="221" spans="2:9" s="26" customFormat="1" ht="24">
      <c r="B221" s="26" t="s">
        <v>90</v>
      </c>
      <c r="G221" s="31" t="s">
        <v>91</v>
      </c>
      <c r="I221" s="27"/>
    </row>
    <row r="222" spans="2:9" s="26" customFormat="1" ht="24">
      <c r="B222" s="26" t="s">
        <v>71</v>
      </c>
      <c r="G222" s="31" t="s">
        <v>72</v>
      </c>
      <c r="I222" s="27"/>
    </row>
    <row r="223" spans="2:9" s="26" customFormat="1" ht="24">
      <c r="B223" s="26" t="s">
        <v>69</v>
      </c>
      <c r="G223" s="31" t="s">
        <v>70</v>
      </c>
      <c r="I223" s="32"/>
    </row>
    <row r="224" spans="2:9" s="26" customFormat="1" ht="24">
      <c r="B224" s="26" t="s">
        <v>92</v>
      </c>
      <c r="G224" s="31" t="s">
        <v>93</v>
      </c>
      <c r="I224" s="27"/>
    </row>
    <row r="225" spans="2:9" s="26" customFormat="1" ht="24">
      <c r="B225" s="26" t="s">
        <v>94</v>
      </c>
      <c r="G225" s="31" t="s">
        <v>95</v>
      </c>
      <c r="I225" s="27"/>
    </row>
    <row r="226" spans="7:9" s="26" customFormat="1" ht="24.75" thickBot="1">
      <c r="G226" s="31"/>
      <c r="I226" s="28">
        <f>SUM(I221:I225)</f>
        <v>0</v>
      </c>
    </row>
    <row r="227" spans="7:9" s="26" customFormat="1" ht="24.75" thickTop="1">
      <c r="G227" s="31"/>
      <c r="I227" s="27"/>
    </row>
    <row r="228" spans="7:9" s="26" customFormat="1" ht="24">
      <c r="G228" s="31"/>
      <c r="I228" s="27"/>
    </row>
    <row r="229" spans="7:9" s="26" customFormat="1" ht="24">
      <c r="G229" s="31"/>
      <c r="I229" s="27"/>
    </row>
    <row r="230" spans="7:9" s="26" customFormat="1" ht="24">
      <c r="G230" s="31"/>
      <c r="I230" s="27"/>
    </row>
    <row r="231" spans="7:9" s="26" customFormat="1" ht="24">
      <c r="G231" s="31"/>
      <c r="I231" s="27"/>
    </row>
    <row r="232" spans="7:9" s="26" customFormat="1" ht="24">
      <c r="G232" s="31"/>
      <c r="I232" s="27"/>
    </row>
    <row r="233" spans="7:9" s="26" customFormat="1" ht="24.75" thickBot="1">
      <c r="G233" s="31"/>
      <c r="I233" s="27"/>
    </row>
    <row r="234" spans="1:9" ht="21.75" customHeight="1" thickBot="1">
      <c r="A234" s="102" t="s">
        <v>135</v>
      </c>
      <c r="B234" s="103"/>
      <c r="C234" s="103"/>
      <c r="D234" s="103"/>
      <c r="E234" s="103"/>
      <c r="F234" s="103"/>
      <c r="G234" s="103"/>
      <c r="H234" s="103"/>
      <c r="I234" s="104"/>
    </row>
    <row r="235" spans="1:9" ht="23.25">
      <c r="A235" s="105" t="s">
        <v>96</v>
      </c>
      <c r="B235" s="105"/>
      <c r="C235" s="105"/>
      <c r="D235" s="105"/>
      <c r="E235" s="105"/>
      <c r="F235" s="105"/>
      <c r="G235" s="105"/>
      <c r="H235" s="105"/>
      <c r="I235" s="105"/>
    </row>
    <row r="236" spans="7:9" s="26" customFormat="1" ht="24">
      <c r="G236" s="29" t="s">
        <v>3</v>
      </c>
      <c r="I236" s="27"/>
    </row>
    <row r="237" spans="2:9" s="26" customFormat="1" ht="24">
      <c r="B237" s="26" t="s">
        <v>97</v>
      </c>
      <c r="G237" s="31" t="s">
        <v>98</v>
      </c>
      <c r="I237" s="27"/>
    </row>
    <row r="238" spans="2:9" s="26" customFormat="1" ht="24">
      <c r="B238" s="26" t="s">
        <v>116</v>
      </c>
      <c r="G238" s="31" t="s">
        <v>117</v>
      </c>
      <c r="I238" s="27"/>
    </row>
    <row r="239" spans="7:9" s="26" customFormat="1" ht="24.75" thickBot="1">
      <c r="G239" s="31"/>
      <c r="I239" s="28">
        <f>SUM(I237:I238)</f>
        <v>0</v>
      </c>
    </row>
    <row r="240" spans="7:9" s="26" customFormat="1" ht="24.75" thickTop="1">
      <c r="G240" s="31"/>
      <c r="I240" s="32"/>
    </row>
    <row r="241" spans="7:9" s="26" customFormat="1" ht="24">
      <c r="G241" s="31"/>
      <c r="I241" s="32"/>
    </row>
    <row r="242" spans="7:9" s="26" customFormat="1" ht="24">
      <c r="G242" s="31"/>
      <c r="I242" s="32"/>
    </row>
    <row r="243" spans="7:9" s="26" customFormat="1" ht="24">
      <c r="G243" s="31"/>
      <c r="I243" s="32"/>
    </row>
    <row r="244" spans="7:9" s="26" customFormat="1" ht="24">
      <c r="G244" s="31"/>
      <c r="I244" s="32"/>
    </row>
    <row r="245" spans="7:9" s="26" customFormat="1" ht="24">
      <c r="G245" s="31"/>
      <c r="I245" s="32"/>
    </row>
    <row r="246" spans="1:9" s="2" customFormat="1" ht="24" thickBot="1">
      <c r="A246" s="107"/>
      <c r="B246" s="107"/>
      <c r="C246" s="107"/>
      <c r="D246" s="107"/>
      <c r="E246" s="107"/>
      <c r="F246" s="107"/>
      <c r="G246" s="107"/>
      <c r="H246" s="107"/>
      <c r="I246" s="107"/>
    </row>
    <row r="247" spans="1:9" ht="21.75" customHeight="1" thickBot="1">
      <c r="A247" s="102" t="s">
        <v>136</v>
      </c>
      <c r="B247" s="103"/>
      <c r="C247" s="103"/>
      <c r="D247" s="103"/>
      <c r="E247" s="103"/>
      <c r="F247" s="103"/>
      <c r="G247" s="103"/>
      <c r="H247" s="103"/>
      <c r="I247" s="104"/>
    </row>
    <row r="248" spans="1:9" ht="23.25">
      <c r="A248" s="105" t="s">
        <v>99</v>
      </c>
      <c r="B248" s="105"/>
      <c r="C248" s="105"/>
      <c r="D248" s="105"/>
      <c r="E248" s="105"/>
      <c r="F248" s="105"/>
      <c r="G248" s="105"/>
      <c r="H248" s="105"/>
      <c r="I248" s="105"/>
    </row>
    <row r="249" spans="7:9" s="33" customFormat="1" ht="24">
      <c r="G249" s="29" t="s">
        <v>3</v>
      </c>
      <c r="I249" s="32"/>
    </row>
    <row r="250" spans="2:9" s="33" customFormat="1" ht="24">
      <c r="B250" s="33" t="s">
        <v>16</v>
      </c>
      <c r="G250" s="34" t="s">
        <v>58</v>
      </c>
      <c r="I250" s="32"/>
    </row>
    <row r="251" spans="2:9" s="33" customFormat="1" ht="24">
      <c r="B251" s="33" t="s">
        <v>100</v>
      </c>
      <c r="G251" s="34"/>
      <c r="I251" s="32"/>
    </row>
    <row r="252" spans="2:9" s="33" customFormat="1" ht="24" hidden="1">
      <c r="B252" s="33" t="s">
        <v>13</v>
      </c>
      <c r="G252" s="34" t="s">
        <v>101</v>
      </c>
      <c r="I252" s="32"/>
    </row>
    <row r="253" spans="2:9" s="33" customFormat="1" ht="24">
      <c r="B253" s="33" t="s">
        <v>13</v>
      </c>
      <c r="G253" s="34" t="s">
        <v>101</v>
      </c>
      <c r="I253" s="32"/>
    </row>
    <row r="254" spans="2:9" s="33" customFormat="1" ht="24">
      <c r="B254" s="33" t="s">
        <v>104</v>
      </c>
      <c r="G254" s="34"/>
      <c r="I254" s="32"/>
    </row>
    <row r="255" spans="7:9" s="33" customFormat="1" ht="24.75" thickBot="1">
      <c r="G255" s="34"/>
      <c r="I255" s="28">
        <f>SUM(I250:I254)</f>
        <v>0</v>
      </c>
    </row>
    <row r="256" spans="7:9" s="33" customFormat="1" ht="24.75" thickTop="1">
      <c r="G256" s="34"/>
      <c r="I256" s="32"/>
    </row>
    <row r="257" spans="7:9" s="33" customFormat="1" ht="24">
      <c r="G257" s="34"/>
      <c r="I257" s="32"/>
    </row>
    <row r="258" spans="7:9" s="33" customFormat="1" ht="24">
      <c r="G258" s="34"/>
      <c r="I258" s="32"/>
    </row>
    <row r="259" spans="7:9" s="33" customFormat="1" ht="24">
      <c r="G259" s="34"/>
      <c r="I259" s="32"/>
    </row>
    <row r="260" spans="7:9" s="33" customFormat="1" ht="24">
      <c r="G260" s="34"/>
      <c r="I260" s="32"/>
    </row>
    <row r="261" spans="7:9" s="33" customFormat="1" ht="24">
      <c r="G261" s="34"/>
      <c r="I261" s="32"/>
    </row>
    <row r="262" spans="7:9" s="33" customFormat="1" ht="24">
      <c r="G262" s="34"/>
      <c r="I262" s="32"/>
    </row>
    <row r="263" spans="7:9" s="33" customFormat="1" ht="24">
      <c r="G263" s="34"/>
      <c r="I263" s="32"/>
    </row>
    <row r="264" spans="7:9" s="33" customFormat="1" ht="24">
      <c r="G264" s="34"/>
      <c r="I264" s="32"/>
    </row>
    <row r="265" spans="7:9" s="33" customFormat="1" ht="24">
      <c r="G265" s="34"/>
      <c r="I265" s="32"/>
    </row>
    <row r="266" spans="7:9" s="33" customFormat="1" ht="24">
      <c r="G266" s="34"/>
      <c r="I266" s="32"/>
    </row>
    <row r="267" spans="1:9" s="2" customFormat="1" ht="23.25">
      <c r="A267" s="107"/>
      <c r="B267" s="107"/>
      <c r="C267" s="107"/>
      <c r="D267" s="107"/>
      <c r="E267" s="107"/>
      <c r="F267" s="107"/>
      <c r="G267" s="107"/>
      <c r="H267" s="107"/>
      <c r="I267" s="107"/>
    </row>
    <row r="268" spans="7:9" s="26" customFormat="1" ht="24">
      <c r="G268" s="31"/>
      <c r="I268" s="27"/>
    </row>
    <row r="269" spans="7:9" s="26" customFormat="1" ht="24.75" thickBot="1">
      <c r="G269" s="31"/>
      <c r="I269" s="27"/>
    </row>
    <row r="270" spans="1:9" ht="21.75" customHeight="1" thickBot="1">
      <c r="A270" s="102" t="s">
        <v>137</v>
      </c>
      <c r="B270" s="103"/>
      <c r="C270" s="103"/>
      <c r="D270" s="103"/>
      <c r="E270" s="103"/>
      <c r="F270" s="103"/>
      <c r="G270" s="103"/>
      <c r="H270" s="103"/>
      <c r="I270" s="104"/>
    </row>
    <row r="271" spans="1:9" ht="23.25">
      <c r="A271" s="105" t="s">
        <v>81</v>
      </c>
      <c r="B271" s="105"/>
      <c r="C271" s="105"/>
      <c r="D271" s="105"/>
      <c r="E271" s="105"/>
      <c r="F271" s="105"/>
      <c r="G271" s="105"/>
      <c r="H271" s="105"/>
      <c r="I271" s="105"/>
    </row>
    <row r="272" spans="7:9" s="26" customFormat="1" ht="24">
      <c r="G272" s="29" t="s">
        <v>3</v>
      </c>
      <c r="I272" s="27"/>
    </row>
    <row r="273" spans="2:11" s="26" customFormat="1" ht="24">
      <c r="B273" s="26" t="s">
        <v>106</v>
      </c>
      <c r="G273" s="29"/>
      <c r="I273" s="27"/>
      <c r="K273" s="27"/>
    </row>
    <row r="274" spans="2:11" s="26" customFormat="1" ht="24">
      <c r="B274" s="26" t="s">
        <v>82</v>
      </c>
      <c r="G274" s="31">
        <v>902</v>
      </c>
      <c r="I274" s="27"/>
      <c r="J274" s="27"/>
      <c r="K274" s="27"/>
    </row>
    <row r="275" spans="2:11" s="26" customFormat="1" ht="24">
      <c r="B275" s="26" t="s">
        <v>83</v>
      </c>
      <c r="G275" s="31">
        <v>906</v>
      </c>
      <c r="I275" s="27"/>
      <c r="J275" s="27"/>
      <c r="K275" s="27"/>
    </row>
    <row r="276" spans="2:11" s="26" customFormat="1" ht="24">
      <c r="B276" s="26" t="s">
        <v>84</v>
      </c>
      <c r="G276" s="31">
        <v>907</v>
      </c>
      <c r="I276" s="27"/>
      <c r="J276" s="27"/>
      <c r="K276" s="27"/>
    </row>
    <row r="277" spans="7:11" s="26" customFormat="1" ht="24" hidden="1">
      <c r="G277" s="31"/>
      <c r="I277" s="27"/>
      <c r="J277" s="27"/>
      <c r="K277" s="27">
        <v>-45973.2583333333</v>
      </c>
    </row>
    <row r="278" spans="7:11" s="26" customFormat="1" ht="24" hidden="1">
      <c r="G278" s="31"/>
      <c r="I278" s="27"/>
      <c r="J278" s="27"/>
      <c r="K278" s="27">
        <v>-65987.6933333333</v>
      </c>
    </row>
    <row r="279" spans="2:10" s="26" customFormat="1" ht="24">
      <c r="B279" s="26" t="s">
        <v>85</v>
      </c>
      <c r="G279" s="31">
        <v>903</v>
      </c>
      <c r="I279" s="27"/>
      <c r="J279" s="27"/>
    </row>
    <row r="280" spans="7:9" s="26" customFormat="1" ht="24" hidden="1">
      <c r="G280" s="31"/>
      <c r="I280" s="27"/>
    </row>
    <row r="281" spans="2:9" s="26" customFormat="1" ht="24" hidden="1">
      <c r="B281" s="26" t="s">
        <v>86</v>
      </c>
      <c r="G281" s="31">
        <v>908</v>
      </c>
      <c r="I281" s="27"/>
    </row>
    <row r="282" spans="7:9" s="26" customFormat="1" ht="24.75" thickBot="1">
      <c r="G282" s="31"/>
      <c r="I282" s="28">
        <f>SUM(I270:I279)</f>
        <v>0</v>
      </c>
    </row>
    <row r="283" spans="7:9" s="26" customFormat="1" ht="24.75" thickTop="1">
      <c r="G283" s="31"/>
      <c r="I283" s="27"/>
    </row>
    <row r="284" spans="7:9" s="26" customFormat="1" ht="24">
      <c r="G284" s="31"/>
      <c r="I284" s="27"/>
    </row>
    <row r="285" spans="7:9" s="26" customFormat="1" ht="24">
      <c r="G285" s="31"/>
      <c r="I285" s="32"/>
    </row>
    <row r="286" spans="7:9" s="26" customFormat="1" ht="24">
      <c r="G286" s="31"/>
      <c r="I286" s="27"/>
    </row>
    <row r="287" spans="7:9" s="26" customFormat="1" ht="24.75" thickBot="1">
      <c r="G287" s="31"/>
      <c r="I287" s="27"/>
    </row>
    <row r="288" spans="1:9" ht="21.75" customHeight="1" thickBot="1">
      <c r="A288" s="102" t="s">
        <v>138</v>
      </c>
      <c r="B288" s="103"/>
      <c r="C288" s="103"/>
      <c r="D288" s="103"/>
      <c r="E288" s="103"/>
      <c r="F288" s="103"/>
      <c r="G288" s="103"/>
      <c r="H288" s="103"/>
      <c r="I288" s="104"/>
    </row>
    <row r="289" spans="1:9" ht="23.25">
      <c r="A289" s="105" t="s">
        <v>87</v>
      </c>
      <c r="B289" s="105"/>
      <c r="C289" s="105"/>
      <c r="D289" s="105"/>
      <c r="E289" s="105"/>
      <c r="F289" s="105"/>
      <c r="G289" s="105"/>
      <c r="H289" s="105"/>
      <c r="I289" s="105"/>
    </row>
    <row r="290" spans="7:9" s="26" customFormat="1" ht="24">
      <c r="G290" s="29" t="s">
        <v>3</v>
      </c>
      <c r="I290" s="27"/>
    </row>
    <row r="291" spans="2:9" s="26" customFormat="1" ht="24">
      <c r="B291" s="26" t="s">
        <v>65</v>
      </c>
      <c r="G291" s="31" t="s">
        <v>66</v>
      </c>
      <c r="I291" s="27"/>
    </row>
    <row r="292" spans="2:9" s="26" customFormat="1" ht="24">
      <c r="B292" s="26" t="s">
        <v>67</v>
      </c>
      <c r="G292" s="31" t="s">
        <v>68</v>
      </c>
      <c r="I292" s="27"/>
    </row>
    <row r="293" spans="2:9" s="26" customFormat="1" ht="24">
      <c r="B293" s="26" t="s">
        <v>113</v>
      </c>
      <c r="G293" s="31" t="s">
        <v>121</v>
      </c>
      <c r="I293" s="27"/>
    </row>
    <row r="294" spans="7:9" s="26" customFormat="1" ht="24.75" thickBot="1">
      <c r="G294" s="31"/>
      <c r="I294" s="28">
        <f>SUM(I291:I293)</f>
        <v>0</v>
      </c>
    </row>
    <row r="295" spans="7:9" s="26" customFormat="1" ht="24.75" hidden="1" thickTop="1">
      <c r="G295" s="31"/>
      <c r="I295" s="27"/>
    </row>
    <row r="296" spans="7:9" s="26" customFormat="1" ht="24.75" thickTop="1">
      <c r="G296" s="31"/>
      <c r="I296" s="27"/>
    </row>
    <row r="297" spans="7:9" s="26" customFormat="1" ht="24">
      <c r="G297" s="31"/>
      <c r="I297" s="27"/>
    </row>
    <row r="298" spans="7:9" s="26" customFormat="1" ht="24">
      <c r="G298" s="31"/>
      <c r="I298" s="27"/>
    </row>
    <row r="299" spans="7:9" s="26" customFormat="1" ht="24">
      <c r="G299" s="31"/>
      <c r="I299" s="27"/>
    </row>
    <row r="300" spans="7:9" s="26" customFormat="1" ht="24">
      <c r="G300" s="31"/>
      <c r="I300" s="27"/>
    </row>
    <row r="301" spans="7:9" s="26" customFormat="1" ht="24">
      <c r="G301" s="31"/>
      <c r="I301" s="27"/>
    </row>
    <row r="302" spans="7:9" s="26" customFormat="1" ht="24.75" thickBot="1">
      <c r="G302" s="31"/>
      <c r="I302" s="27"/>
    </row>
    <row r="303" spans="1:9" ht="21.75" customHeight="1" thickBot="1">
      <c r="A303" s="102" t="s">
        <v>139</v>
      </c>
      <c r="B303" s="103"/>
      <c r="C303" s="103"/>
      <c r="D303" s="103"/>
      <c r="E303" s="103"/>
      <c r="F303" s="103"/>
      <c r="G303" s="103"/>
      <c r="H303" s="103"/>
      <c r="I303" s="104"/>
    </row>
    <row r="304" spans="1:9" ht="23.25">
      <c r="A304" s="105" t="s">
        <v>88</v>
      </c>
      <c r="B304" s="105"/>
      <c r="C304" s="105"/>
      <c r="D304" s="105"/>
      <c r="E304" s="105"/>
      <c r="F304" s="105"/>
      <c r="G304" s="105"/>
      <c r="H304" s="105"/>
      <c r="I304" s="105"/>
    </row>
    <row r="305" spans="7:9" s="26" customFormat="1" ht="24">
      <c r="G305" s="29" t="s">
        <v>3</v>
      </c>
      <c r="I305" s="27"/>
    </row>
    <row r="306" spans="2:9" s="26" customFormat="1" ht="24">
      <c r="B306" s="26" t="s">
        <v>77</v>
      </c>
      <c r="G306" s="31" t="s">
        <v>78</v>
      </c>
      <c r="I306" s="32"/>
    </row>
    <row r="307" spans="2:9" s="26" customFormat="1" ht="24">
      <c r="B307" s="26" t="s">
        <v>79</v>
      </c>
      <c r="G307" s="31" t="s">
        <v>80</v>
      </c>
      <c r="I307" s="27"/>
    </row>
    <row r="308" spans="2:9" s="26" customFormat="1" ht="24">
      <c r="B308" s="26" t="s">
        <v>73</v>
      </c>
      <c r="G308" s="31" t="s">
        <v>74</v>
      </c>
      <c r="I308" s="27"/>
    </row>
    <row r="309" spans="2:9" s="26" customFormat="1" ht="24">
      <c r="B309" s="26" t="s">
        <v>107</v>
      </c>
      <c r="G309" s="31" t="s">
        <v>109</v>
      </c>
      <c r="I309" s="27"/>
    </row>
    <row r="310" spans="2:9" s="26" customFormat="1" ht="24">
      <c r="B310" s="26" t="s">
        <v>102</v>
      </c>
      <c r="G310" s="31" t="s">
        <v>103</v>
      </c>
      <c r="I310" s="27"/>
    </row>
    <row r="311" spans="2:9" s="26" customFormat="1" ht="24">
      <c r="B311" s="26" t="s">
        <v>122</v>
      </c>
      <c r="G311" s="31" t="s">
        <v>124</v>
      </c>
      <c r="I311" s="27"/>
    </row>
    <row r="312" spans="2:9" s="26" customFormat="1" ht="24">
      <c r="B312" s="26" t="s">
        <v>123</v>
      </c>
      <c r="G312" s="31" t="s">
        <v>125</v>
      </c>
      <c r="I312" s="27"/>
    </row>
    <row r="313" spans="2:9" s="26" customFormat="1" ht="24">
      <c r="B313" s="26" t="s">
        <v>110</v>
      </c>
      <c r="G313" s="31" t="s">
        <v>111</v>
      </c>
      <c r="I313" s="27"/>
    </row>
    <row r="314" spans="7:9" s="26" customFormat="1" ht="24.75" thickBot="1">
      <c r="G314" s="31"/>
      <c r="I314" s="28">
        <f>SUM(I306:I313)</f>
        <v>0</v>
      </c>
    </row>
    <row r="315" spans="7:9" s="26" customFormat="1" ht="24.75" thickTop="1">
      <c r="G315" s="31"/>
      <c r="I315" s="27"/>
    </row>
    <row r="316" spans="7:9" s="26" customFormat="1" ht="24">
      <c r="G316" s="31"/>
      <c r="I316" s="27"/>
    </row>
    <row r="317" spans="7:9" s="26" customFormat="1" ht="24.75" thickBot="1">
      <c r="G317" s="31"/>
      <c r="I317" s="27"/>
    </row>
    <row r="318" spans="1:9" ht="21.75" customHeight="1" thickBot="1">
      <c r="A318" s="102" t="s">
        <v>140</v>
      </c>
      <c r="B318" s="103"/>
      <c r="C318" s="103"/>
      <c r="D318" s="103"/>
      <c r="E318" s="103"/>
      <c r="F318" s="103"/>
      <c r="G318" s="103"/>
      <c r="H318" s="103"/>
      <c r="I318" s="104"/>
    </row>
    <row r="319" spans="1:9" ht="23.25">
      <c r="A319" s="105" t="s">
        <v>89</v>
      </c>
      <c r="B319" s="105"/>
      <c r="C319" s="105"/>
      <c r="D319" s="105"/>
      <c r="E319" s="105"/>
      <c r="F319" s="105"/>
      <c r="G319" s="105"/>
      <c r="H319" s="105"/>
      <c r="I319" s="105"/>
    </row>
    <row r="320" spans="7:9" s="26" customFormat="1" ht="24">
      <c r="G320" s="29" t="s">
        <v>3</v>
      </c>
      <c r="I320" s="27"/>
    </row>
    <row r="321" spans="2:9" s="26" customFormat="1" ht="24">
      <c r="B321" s="26" t="s">
        <v>90</v>
      </c>
      <c r="G321" s="31" t="s">
        <v>91</v>
      </c>
      <c r="I321" s="27"/>
    </row>
    <row r="322" spans="2:9" s="26" customFormat="1" ht="24">
      <c r="B322" s="26" t="s">
        <v>71</v>
      </c>
      <c r="G322" s="31" t="s">
        <v>72</v>
      </c>
      <c r="I322" s="27"/>
    </row>
    <row r="323" spans="2:9" s="26" customFormat="1" ht="24">
      <c r="B323" s="26" t="s">
        <v>69</v>
      </c>
      <c r="G323" s="31" t="s">
        <v>70</v>
      </c>
      <c r="I323" s="32"/>
    </row>
    <row r="324" spans="2:9" s="26" customFormat="1" ht="24">
      <c r="B324" s="26" t="s">
        <v>92</v>
      </c>
      <c r="G324" s="31" t="s">
        <v>93</v>
      </c>
      <c r="I324" s="27"/>
    </row>
    <row r="325" spans="2:9" s="26" customFormat="1" ht="24">
      <c r="B325" s="26" t="s">
        <v>94</v>
      </c>
      <c r="G325" s="31" t="s">
        <v>95</v>
      </c>
      <c r="I325" s="27"/>
    </row>
    <row r="326" spans="2:9" s="26" customFormat="1" ht="24">
      <c r="B326" s="26" t="s">
        <v>143</v>
      </c>
      <c r="G326" s="31" t="s">
        <v>144</v>
      </c>
      <c r="I326" s="27"/>
    </row>
    <row r="327" spans="2:9" s="26" customFormat="1" ht="24">
      <c r="B327" s="26" t="s">
        <v>145</v>
      </c>
      <c r="G327" s="31" t="s">
        <v>146</v>
      </c>
      <c r="I327" s="27"/>
    </row>
    <row r="328" spans="7:9" s="26" customFormat="1" ht="24.75" thickBot="1">
      <c r="G328" s="31"/>
      <c r="I328" s="28">
        <f>SUM(I321:I327)</f>
        <v>0</v>
      </c>
    </row>
    <row r="329" spans="7:9" s="26" customFormat="1" ht="24.75" thickTop="1">
      <c r="G329" s="31"/>
      <c r="I329" s="27"/>
    </row>
    <row r="330" spans="7:9" s="26" customFormat="1" ht="24">
      <c r="G330" s="31"/>
      <c r="I330" s="27"/>
    </row>
    <row r="331" spans="7:9" s="26" customFormat="1" ht="24">
      <c r="G331" s="31"/>
      <c r="I331" s="27"/>
    </row>
    <row r="332" spans="7:9" s="26" customFormat="1" ht="24">
      <c r="G332" s="31"/>
      <c r="I332" s="27"/>
    </row>
    <row r="333" spans="7:9" s="26" customFormat="1" ht="24">
      <c r="G333" s="31"/>
      <c r="I333" s="27"/>
    </row>
    <row r="334" spans="7:9" s="26" customFormat="1" ht="24">
      <c r="G334" s="31"/>
      <c r="I334" s="27"/>
    </row>
    <row r="335" spans="7:9" s="26" customFormat="1" ht="24.75" thickBot="1">
      <c r="G335" s="31"/>
      <c r="I335" s="27"/>
    </row>
    <row r="336" spans="1:9" ht="21.75" customHeight="1" thickBot="1">
      <c r="A336" s="102" t="s">
        <v>141</v>
      </c>
      <c r="B336" s="103"/>
      <c r="C336" s="103"/>
      <c r="D336" s="103"/>
      <c r="E336" s="103"/>
      <c r="F336" s="103"/>
      <c r="G336" s="103"/>
      <c r="H336" s="103"/>
      <c r="I336" s="104"/>
    </row>
    <row r="337" spans="1:9" ht="23.25">
      <c r="A337" s="105" t="s">
        <v>96</v>
      </c>
      <c r="B337" s="105"/>
      <c r="C337" s="105"/>
      <c r="D337" s="105"/>
      <c r="E337" s="105"/>
      <c r="F337" s="105"/>
      <c r="G337" s="105"/>
      <c r="H337" s="105"/>
      <c r="I337" s="105"/>
    </row>
    <row r="338" spans="7:9" s="26" customFormat="1" ht="24">
      <c r="G338" s="29" t="s">
        <v>3</v>
      </c>
      <c r="I338" s="27"/>
    </row>
    <row r="339" spans="2:9" s="26" customFormat="1" ht="24">
      <c r="B339" s="26" t="s">
        <v>97</v>
      </c>
      <c r="G339" s="31" t="s">
        <v>98</v>
      </c>
      <c r="I339" s="27"/>
    </row>
    <row r="340" spans="2:9" s="26" customFormat="1" ht="24">
      <c r="B340" s="26" t="s">
        <v>116</v>
      </c>
      <c r="G340" s="31" t="s">
        <v>117</v>
      </c>
      <c r="I340" s="27"/>
    </row>
    <row r="341" spans="7:9" s="26" customFormat="1" ht="24">
      <c r="G341" s="31"/>
      <c r="I341" s="36">
        <f>SUM(I339:I340)</f>
        <v>0</v>
      </c>
    </row>
    <row r="342" spans="7:9" s="26" customFormat="1" ht="24">
      <c r="G342" s="31"/>
      <c r="I342" s="32"/>
    </row>
    <row r="343" spans="7:9" s="26" customFormat="1" ht="24">
      <c r="G343" s="31"/>
      <c r="I343" s="32"/>
    </row>
    <row r="344" spans="7:9" s="26" customFormat="1" ht="24">
      <c r="G344" s="31"/>
      <c r="I344" s="32"/>
    </row>
    <row r="345" spans="7:9" s="26" customFormat="1" ht="24">
      <c r="G345" s="31"/>
      <c r="I345" s="32"/>
    </row>
    <row r="346" spans="7:9" s="26" customFormat="1" ht="24">
      <c r="G346" s="31"/>
      <c r="I346" s="32"/>
    </row>
    <row r="347" spans="7:9" s="26" customFormat="1" ht="24">
      <c r="G347" s="31"/>
      <c r="I347" s="32"/>
    </row>
    <row r="348" spans="1:9" s="2" customFormat="1" ht="24" thickBot="1">
      <c r="A348" s="107"/>
      <c r="B348" s="107"/>
      <c r="C348" s="107"/>
      <c r="D348" s="107"/>
      <c r="E348" s="107"/>
      <c r="F348" s="107"/>
      <c r="G348" s="107"/>
      <c r="H348" s="107"/>
      <c r="I348" s="107"/>
    </row>
    <row r="349" spans="1:9" ht="21.75" customHeight="1" thickBot="1">
      <c r="A349" s="102" t="s">
        <v>142</v>
      </c>
      <c r="B349" s="103"/>
      <c r="C349" s="103"/>
      <c r="D349" s="103"/>
      <c r="E349" s="103"/>
      <c r="F349" s="103"/>
      <c r="G349" s="103"/>
      <c r="H349" s="103"/>
      <c r="I349" s="104"/>
    </row>
    <row r="350" spans="1:9" ht="23.25">
      <c r="A350" s="105" t="s">
        <v>99</v>
      </c>
      <c r="B350" s="105"/>
      <c r="C350" s="105"/>
      <c r="D350" s="105"/>
      <c r="E350" s="105"/>
      <c r="F350" s="105"/>
      <c r="G350" s="105"/>
      <c r="H350" s="105"/>
      <c r="I350" s="105"/>
    </row>
    <row r="351" spans="7:9" s="33" customFormat="1" ht="24">
      <c r="G351" s="29" t="s">
        <v>3</v>
      </c>
      <c r="I351" s="32"/>
    </row>
    <row r="352" spans="2:9" s="33" customFormat="1" ht="24">
      <c r="B352" s="33" t="s">
        <v>16</v>
      </c>
      <c r="G352" s="34" t="s">
        <v>58</v>
      </c>
      <c r="I352" s="32"/>
    </row>
    <row r="353" spans="2:9" s="33" customFormat="1" ht="24">
      <c r="B353" s="33" t="s">
        <v>100</v>
      </c>
      <c r="G353" s="34"/>
      <c r="I353" s="32"/>
    </row>
    <row r="354" spans="2:9" s="33" customFormat="1" ht="24" hidden="1">
      <c r="B354" s="33" t="s">
        <v>13</v>
      </c>
      <c r="G354" s="34" t="s">
        <v>101</v>
      </c>
      <c r="I354" s="32"/>
    </row>
    <row r="355" spans="2:9" s="33" customFormat="1" ht="24">
      <c r="B355" s="33" t="s">
        <v>13</v>
      </c>
      <c r="G355" s="34" t="s">
        <v>101</v>
      </c>
      <c r="I355" s="32"/>
    </row>
    <row r="356" spans="2:9" s="33" customFormat="1" ht="24">
      <c r="B356" s="33" t="s">
        <v>104</v>
      </c>
      <c r="G356" s="34"/>
      <c r="I356" s="32"/>
    </row>
    <row r="357" spans="2:9" s="33" customFormat="1" ht="24">
      <c r="B357" s="33" t="s">
        <v>147</v>
      </c>
      <c r="G357" s="34" t="s">
        <v>112</v>
      </c>
      <c r="I357" s="32"/>
    </row>
    <row r="358" spans="2:9" s="33" customFormat="1" ht="24">
      <c r="B358" s="33" t="s">
        <v>59</v>
      </c>
      <c r="G358" s="34" t="s">
        <v>112</v>
      </c>
      <c r="I358" s="32"/>
    </row>
    <row r="359" spans="2:9" s="33" customFormat="1" ht="24">
      <c r="B359" s="33" t="s">
        <v>148</v>
      </c>
      <c r="G359" s="34"/>
      <c r="I359" s="32"/>
    </row>
    <row r="360" spans="7:9" s="33" customFormat="1" ht="24.75" thickBot="1">
      <c r="G360" s="34"/>
      <c r="I360" s="28">
        <f>SUM(I352:I359)</f>
        <v>0</v>
      </c>
    </row>
    <row r="361" spans="7:9" s="33" customFormat="1" ht="24.75" thickTop="1">
      <c r="G361" s="34"/>
      <c r="I361" s="32"/>
    </row>
    <row r="362" spans="7:9" s="33" customFormat="1" ht="24">
      <c r="G362" s="34"/>
      <c r="I362" s="32"/>
    </row>
    <row r="363" spans="7:9" s="33" customFormat="1" ht="24">
      <c r="G363" s="34"/>
      <c r="I363" s="32"/>
    </row>
    <row r="364" spans="7:9" s="33" customFormat="1" ht="24">
      <c r="G364" s="34"/>
      <c r="I364" s="32"/>
    </row>
    <row r="365" spans="7:9" s="26" customFormat="1" ht="24.75" hidden="1" thickBot="1">
      <c r="G365" s="31"/>
      <c r="I365" s="27"/>
    </row>
    <row r="366" spans="7:9" s="26" customFormat="1" ht="24.75" hidden="1" thickBot="1">
      <c r="G366" s="31"/>
      <c r="I366" s="27"/>
    </row>
    <row r="367" ht="24.75" hidden="1" thickBot="1">
      <c r="B367" s="26"/>
    </row>
    <row r="368" spans="7:9" s="26" customFormat="1" ht="24.75" hidden="1" thickBot="1">
      <c r="G368" s="31"/>
      <c r="I368" s="27"/>
    </row>
    <row r="369" spans="7:9" s="26" customFormat="1" ht="24.75" thickBot="1">
      <c r="G369" s="31"/>
      <c r="I369" s="27"/>
    </row>
    <row r="370" spans="1:9" ht="21.75" customHeight="1" thickBot="1">
      <c r="A370" s="102" t="s">
        <v>149</v>
      </c>
      <c r="B370" s="103"/>
      <c r="C370" s="103"/>
      <c r="D370" s="103"/>
      <c r="E370" s="103"/>
      <c r="F370" s="103"/>
      <c r="G370" s="103"/>
      <c r="H370" s="103"/>
      <c r="I370" s="104"/>
    </row>
    <row r="371" spans="1:9" ht="23.25">
      <c r="A371" s="105" t="s">
        <v>81</v>
      </c>
      <c r="B371" s="105"/>
      <c r="C371" s="105"/>
      <c r="D371" s="105"/>
      <c r="E371" s="105"/>
      <c r="F371" s="105"/>
      <c r="G371" s="105"/>
      <c r="H371" s="105"/>
      <c r="I371" s="105"/>
    </row>
    <row r="372" spans="7:9" s="26" customFormat="1" ht="24">
      <c r="G372" s="29" t="s">
        <v>3</v>
      </c>
      <c r="I372" s="27"/>
    </row>
    <row r="373" spans="7:9" s="26" customFormat="1" ht="24">
      <c r="G373" s="29"/>
      <c r="I373" s="27"/>
    </row>
    <row r="374" spans="2:10" s="26" customFormat="1" ht="24">
      <c r="B374" s="26" t="s">
        <v>82</v>
      </c>
      <c r="G374" s="31">
        <v>902</v>
      </c>
      <c r="I374" s="27"/>
      <c r="J374" s="27"/>
    </row>
    <row r="375" spans="2:10" s="26" customFormat="1" ht="24">
      <c r="B375" s="26" t="s">
        <v>83</v>
      </c>
      <c r="G375" s="31">
        <v>906</v>
      </c>
      <c r="I375" s="27"/>
      <c r="J375" s="27"/>
    </row>
    <row r="376" spans="2:10" s="26" customFormat="1" ht="24">
      <c r="B376" s="26" t="s">
        <v>84</v>
      </c>
      <c r="G376" s="31">
        <v>907</v>
      </c>
      <c r="I376" s="27"/>
      <c r="J376" s="27"/>
    </row>
    <row r="377" spans="7:10" s="26" customFormat="1" ht="24" hidden="1">
      <c r="G377" s="31"/>
      <c r="I377" s="27"/>
      <c r="J377" s="27"/>
    </row>
    <row r="378" spans="7:10" s="26" customFormat="1" ht="24" hidden="1">
      <c r="G378" s="31"/>
      <c r="I378" s="27"/>
      <c r="J378" s="27"/>
    </row>
    <row r="379" spans="2:10" s="26" customFormat="1" ht="24">
      <c r="B379" s="26" t="s">
        <v>85</v>
      </c>
      <c r="G379" s="31">
        <v>903</v>
      </c>
      <c r="I379" s="27"/>
      <c r="J379" s="27"/>
    </row>
    <row r="380" spans="7:9" s="26" customFormat="1" ht="24" hidden="1">
      <c r="G380" s="31"/>
      <c r="I380" s="27"/>
    </row>
    <row r="381" spans="2:9" s="26" customFormat="1" ht="24" hidden="1">
      <c r="B381" s="26" t="s">
        <v>86</v>
      </c>
      <c r="G381" s="31">
        <v>908</v>
      </c>
      <c r="I381" s="27"/>
    </row>
    <row r="382" spans="7:9" s="26" customFormat="1" ht="24.75" thickBot="1">
      <c r="G382" s="31"/>
      <c r="I382" s="28">
        <f>SUM(I373:I381)</f>
        <v>0</v>
      </c>
    </row>
    <row r="383" spans="7:9" s="26" customFormat="1" ht="24.75" thickTop="1">
      <c r="G383" s="31"/>
      <c r="I383" s="32"/>
    </row>
    <row r="384" spans="7:9" s="26" customFormat="1" ht="24">
      <c r="G384" s="31"/>
      <c r="I384" s="32"/>
    </row>
    <row r="385" spans="7:9" s="26" customFormat="1" ht="24">
      <c r="G385" s="31"/>
      <c r="I385" s="32"/>
    </row>
    <row r="386" spans="7:9" s="26" customFormat="1" ht="24">
      <c r="G386" s="31"/>
      <c r="I386" s="32"/>
    </row>
    <row r="387" spans="7:9" s="26" customFormat="1" ht="24">
      <c r="G387" s="31"/>
      <c r="I387" s="32"/>
    </row>
    <row r="388" spans="7:9" s="26" customFormat="1" ht="24">
      <c r="G388" s="31"/>
      <c r="I388" s="32"/>
    </row>
    <row r="389" spans="7:9" s="26" customFormat="1" ht="24">
      <c r="G389" s="31"/>
      <c r="I389" s="32"/>
    </row>
    <row r="390" spans="7:9" s="26" customFormat="1" ht="24.75" thickBot="1">
      <c r="G390" s="31"/>
      <c r="I390" s="32"/>
    </row>
    <row r="391" spans="7:9" s="26" customFormat="1" ht="19.5" customHeight="1" hidden="1">
      <c r="G391" s="31"/>
      <c r="I391" s="27"/>
    </row>
    <row r="392" spans="7:9" s="26" customFormat="1" ht="24.75" hidden="1" thickBot="1">
      <c r="G392" s="31"/>
      <c r="I392" s="27"/>
    </row>
    <row r="393" spans="7:9" s="26" customFormat="1" ht="24.75" hidden="1" thickBot="1">
      <c r="G393" s="31"/>
      <c r="I393" s="27"/>
    </row>
    <row r="394" spans="7:9" s="26" customFormat="1" ht="24.75" hidden="1" thickBot="1">
      <c r="G394" s="31"/>
      <c r="I394" s="27"/>
    </row>
    <row r="395" spans="1:9" ht="21.75" customHeight="1" thickBot="1">
      <c r="A395" s="102" t="s">
        <v>152</v>
      </c>
      <c r="B395" s="103"/>
      <c r="C395" s="103"/>
      <c r="D395" s="103"/>
      <c r="E395" s="103"/>
      <c r="F395" s="103"/>
      <c r="G395" s="103"/>
      <c r="H395" s="103"/>
      <c r="I395" s="104"/>
    </row>
    <row r="396" spans="1:9" ht="23.25">
      <c r="A396" s="105" t="s">
        <v>87</v>
      </c>
      <c r="B396" s="105"/>
      <c r="C396" s="105"/>
      <c r="D396" s="105"/>
      <c r="E396" s="105"/>
      <c r="F396" s="105"/>
      <c r="G396" s="105"/>
      <c r="H396" s="105"/>
      <c r="I396" s="105"/>
    </row>
    <row r="397" spans="7:9" s="26" customFormat="1" ht="24">
      <c r="G397" s="29" t="s">
        <v>3</v>
      </c>
      <c r="I397" s="27"/>
    </row>
    <row r="398" spans="2:9" s="26" customFormat="1" ht="24">
      <c r="B398" s="26" t="s">
        <v>65</v>
      </c>
      <c r="G398" s="31" t="s">
        <v>66</v>
      </c>
      <c r="I398" s="27"/>
    </row>
    <row r="399" spans="2:9" s="26" customFormat="1" ht="24">
      <c r="B399" s="26" t="s">
        <v>67</v>
      </c>
      <c r="G399" s="31" t="s">
        <v>68</v>
      </c>
      <c r="I399" s="27"/>
    </row>
    <row r="400" spans="2:9" s="26" customFormat="1" ht="24">
      <c r="B400" s="26" t="s">
        <v>105</v>
      </c>
      <c r="G400" s="31" t="s">
        <v>108</v>
      </c>
      <c r="I400" s="27"/>
    </row>
    <row r="401" spans="2:9" s="26" customFormat="1" ht="25.5" customHeight="1">
      <c r="B401" s="26" t="s">
        <v>113</v>
      </c>
      <c r="G401" s="31" t="s">
        <v>121</v>
      </c>
      <c r="I401" s="40"/>
    </row>
    <row r="402" spans="7:9" s="26" customFormat="1" ht="25.5" hidden="1" thickBot="1" thickTop="1">
      <c r="G402" s="31"/>
      <c r="I402" s="39">
        <f>SUM(I399:I401)</f>
        <v>0</v>
      </c>
    </row>
    <row r="403" spans="7:9" s="26" customFormat="1" ht="24.75" thickBot="1">
      <c r="G403" s="31"/>
      <c r="I403" s="28">
        <f>SUM(I398:I401)</f>
        <v>0</v>
      </c>
    </row>
    <row r="404" spans="7:9" s="26" customFormat="1" ht="24.75" thickTop="1">
      <c r="G404" s="31"/>
      <c r="I404" s="27"/>
    </row>
    <row r="405" spans="7:9" s="26" customFormat="1" ht="24">
      <c r="G405" s="31"/>
      <c r="I405" s="27"/>
    </row>
    <row r="406" spans="7:9" s="26" customFormat="1" ht="24">
      <c r="G406" s="31"/>
      <c r="I406" s="27"/>
    </row>
    <row r="407" spans="7:9" s="26" customFormat="1" ht="24">
      <c r="G407" s="31"/>
      <c r="I407" s="27"/>
    </row>
    <row r="408" spans="7:9" s="26" customFormat="1" ht="24.75" thickBot="1">
      <c r="G408" s="31"/>
      <c r="I408" s="27"/>
    </row>
    <row r="409" spans="1:9" ht="21.75" customHeight="1" thickBot="1">
      <c r="A409" s="102" t="s">
        <v>153</v>
      </c>
      <c r="B409" s="103"/>
      <c r="C409" s="103"/>
      <c r="D409" s="103"/>
      <c r="E409" s="103"/>
      <c r="F409" s="103"/>
      <c r="G409" s="103"/>
      <c r="H409" s="103"/>
      <c r="I409" s="104"/>
    </row>
    <row r="410" spans="1:9" ht="23.25">
      <c r="A410" s="105" t="s">
        <v>88</v>
      </c>
      <c r="B410" s="105"/>
      <c r="C410" s="105"/>
      <c r="D410" s="105"/>
      <c r="E410" s="105"/>
      <c r="F410" s="105"/>
      <c r="G410" s="105"/>
      <c r="H410" s="105"/>
      <c r="I410" s="105"/>
    </row>
    <row r="411" spans="7:9" s="26" customFormat="1" ht="24">
      <c r="G411" s="29" t="s">
        <v>3</v>
      </c>
      <c r="I411" s="27"/>
    </row>
    <row r="412" spans="2:9" s="26" customFormat="1" ht="24">
      <c r="B412" s="26" t="s">
        <v>77</v>
      </c>
      <c r="G412" s="31" t="s">
        <v>78</v>
      </c>
      <c r="I412" s="32"/>
    </row>
    <row r="413" spans="2:9" s="26" customFormat="1" ht="24">
      <c r="B413" s="26" t="s">
        <v>79</v>
      </c>
      <c r="G413" s="31" t="s">
        <v>80</v>
      </c>
      <c r="I413" s="27"/>
    </row>
    <row r="414" spans="2:9" s="26" customFormat="1" ht="24">
      <c r="B414" s="26" t="s">
        <v>73</v>
      </c>
      <c r="G414" s="31" t="s">
        <v>74</v>
      </c>
      <c r="I414" s="27"/>
    </row>
    <row r="415" spans="2:9" s="26" customFormat="1" ht="24">
      <c r="B415" s="26" t="s">
        <v>107</v>
      </c>
      <c r="G415" s="31" t="s">
        <v>109</v>
      </c>
      <c r="I415" s="27"/>
    </row>
    <row r="416" spans="2:9" s="26" customFormat="1" ht="24">
      <c r="B416" s="26" t="s">
        <v>102</v>
      </c>
      <c r="G416" s="31" t="s">
        <v>103</v>
      </c>
      <c r="I416" s="27"/>
    </row>
    <row r="417" spans="2:9" s="26" customFormat="1" ht="24">
      <c r="B417" s="26" t="s">
        <v>122</v>
      </c>
      <c r="G417" s="31" t="s">
        <v>124</v>
      </c>
      <c r="I417" s="27"/>
    </row>
    <row r="418" spans="2:9" s="26" customFormat="1" ht="24">
      <c r="B418" s="26" t="s">
        <v>123</v>
      </c>
      <c r="G418" s="31" t="s">
        <v>125</v>
      </c>
      <c r="I418" s="27"/>
    </row>
    <row r="419" spans="2:9" s="26" customFormat="1" ht="24">
      <c r="B419" s="26" t="s">
        <v>110</v>
      </c>
      <c r="G419" s="31" t="s">
        <v>111</v>
      </c>
      <c r="I419" s="27"/>
    </row>
    <row r="420" spans="7:9" s="26" customFormat="1" ht="24.75" thickBot="1">
      <c r="G420" s="31"/>
      <c r="I420" s="28">
        <f>SUM(I412:I419)</f>
        <v>0</v>
      </c>
    </row>
    <row r="421" spans="7:9" s="26" customFormat="1" ht="24.75" thickTop="1">
      <c r="G421" s="31"/>
      <c r="I421" s="32"/>
    </row>
    <row r="422" spans="7:9" s="26" customFormat="1" ht="24">
      <c r="G422" s="31"/>
      <c r="I422" s="27"/>
    </row>
    <row r="423" spans="7:9" s="26" customFormat="1" ht="24.75" thickBot="1">
      <c r="G423" s="31"/>
      <c r="I423" s="27"/>
    </row>
    <row r="424" spans="1:9" ht="21.75" customHeight="1" thickBot="1">
      <c r="A424" s="102" t="s">
        <v>154</v>
      </c>
      <c r="B424" s="103"/>
      <c r="C424" s="103"/>
      <c r="D424" s="103"/>
      <c r="E424" s="103"/>
      <c r="F424" s="103"/>
      <c r="G424" s="103"/>
      <c r="H424" s="103"/>
      <c r="I424" s="104"/>
    </row>
    <row r="425" spans="1:9" ht="23.25">
      <c r="A425" s="105" t="s">
        <v>89</v>
      </c>
      <c r="B425" s="105"/>
      <c r="C425" s="105"/>
      <c r="D425" s="105"/>
      <c r="E425" s="105"/>
      <c r="F425" s="105"/>
      <c r="G425" s="105"/>
      <c r="H425" s="105"/>
      <c r="I425" s="105"/>
    </row>
    <row r="426" spans="7:9" s="26" customFormat="1" ht="24">
      <c r="G426" s="29" t="s">
        <v>3</v>
      </c>
      <c r="I426" s="27"/>
    </row>
    <row r="427" spans="2:9" s="26" customFormat="1" ht="24">
      <c r="B427" s="26" t="s">
        <v>90</v>
      </c>
      <c r="G427" s="31" t="s">
        <v>91</v>
      </c>
      <c r="I427" s="27"/>
    </row>
    <row r="428" spans="2:9" s="26" customFormat="1" ht="24">
      <c r="B428" s="26" t="s">
        <v>71</v>
      </c>
      <c r="G428" s="31" t="s">
        <v>72</v>
      </c>
      <c r="I428" s="27"/>
    </row>
    <row r="429" spans="2:9" s="26" customFormat="1" ht="24">
      <c r="B429" s="26" t="s">
        <v>69</v>
      </c>
      <c r="G429" s="31" t="s">
        <v>70</v>
      </c>
      <c r="I429" s="32"/>
    </row>
    <row r="430" spans="2:9" s="26" customFormat="1" ht="24">
      <c r="B430" s="26" t="s">
        <v>92</v>
      </c>
      <c r="G430" s="31" t="s">
        <v>93</v>
      </c>
      <c r="I430" s="27"/>
    </row>
    <row r="431" spans="2:9" s="26" customFormat="1" ht="24">
      <c r="B431" s="26" t="s">
        <v>94</v>
      </c>
      <c r="G431" s="31" t="s">
        <v>95</v>
      </c>
      <c r="I431" s="27"/>
    </row>
    <row r="432" spans="2:9" s="26" customFormat="1" ht="24">
      <c r="B432" s="26" t="s">
        <v>143</v>
      </c>
      <c r="G432" s="31" t="s">
        <v>144</v>
      </c>
      <c r="I432" s="27"/>
    </row>
    <row r="433" spans="2:9" s="26" customFormat="1" ht="24">
      <c r="B433" s="26" t="s">
        <v>145</v>
      </c>
      <c r="G433" s="31" t="s">
        <v>146</v>
      </c>
      <c r="I433" s="27"/>
    </row>
    <row r="434" spans="2:9" s="26" customFormat="1" ht="24">
      <c r="B434" s="26" t="s">
        <v>150</v>
      </c>
      <c r="G434" s="31" t="s">
        <v>151</v>
      </c>
      <c r="I434" s="27"/>
    </row>
    <row r="435" spans="7:9" s="26" customFormat="1" ht="24.75" thickBot="1">
      <c r="G435" s="31"/>
      <c r="I435" s="28">
        <f>SUM(I427:I434)</f>
        <v>0</v>
      </c>
    </row>
    <row r="436" spans="7:9" s="26" customFormat="1" ht="24.75" thickTop="1">
      <c r="G436" s="31"/>
      <c r="I436" s="27"/>
    </row>
    <row r="437" spans="7:9" s="26" customFormat="1" ht="24">
      <c r="G437" s="31"/>
      <c r="I437" s="27"/>
    </row>
    <row r="438" spans="7:9" s="26" customFormat="1" ht="24">
      <c r="G438" s="31"/>
      <c r="I438" s="27"/>
    </row>
    <row r="439" spans="7:9" s="26" customFormat="1" ht="24">
      <c r="G439" s="31"/>
      <c r="I439" s="27"/>
    </row>
    <row r="440" spans="7:9" s="26" customFormat="1" ht="24">
      <c r="G440" s="31"/>
      <c r="I440" s="27"/>
    </row>
    <row r="441" spans="7:9" s="26" customFormat="1" ht="24">
      <c r="G441" s="31"/>
      <c r="I441" s="27"/>
    </row>
    <row r="442" spans="7:9" s="26" customFormat="1" ht="24.75" thickBot="1">
      <c r="G442" s="31"/>
      <c r="I442" s="27"/>
    </row>
    <row r="443" spans="1:9" ht="21.75" customHeight="1" thickBot="1">
      <c r="A443" s="102" t="s">
        <v>155</v>
      </c>
      <c r="B443" s="103"/>
      <c r="C443" s="103"/>
      <c r="D443" s="103"/>
      <c r="E443" s="103"/>
      <c r="F443" s="103"/>
      <c r="G443" s="103"/>
      <c r="H443" s="103"/>
      <c r="I443" s="104"/>
    </row>
    <row r="444" spans="1:9" ht="23.25">
      <c r="A444" s="105" t="s">
        <v>96</v>
      </c>
      <c r="B444" s="105"/>
      <c r="C444" s="105"/>
      <c r="D444" s="105"/>
      <c r="E444" s="105"/>
      <c r="F444" s="105"/>
      <c r="G444" s="105"/>
      <c r="H444" s="105"/>
      <c r="I444" s="105"/>
    </row>
    <row r="445" spans="7:9" s="26" customFormat="1" ht="24">
      <c r="G445" s="29" t="s">
        <v>3</v>
      </c>
      <c r="I445" s="27"/>
    </row>
    <row r="446" spans="2:9" s="26" customFormat="1" ht="24">
      <c r="B446" s="26" t="s">
        <v>97</v>
      </c>
      <c r="G446" s="31" t="s">
        <v>98</v>
      </c>
      <c r="I446" s="27"/>
    </row>
    <row r="447" spans="2:9" s="26" customFormat="1" ht="24">
      <c r="B447" s="26" t="s">
        <v>116</v>
      </c>
      <c r="G447" s="31" t="s">
        <v>117</v>
      </c>
      <c r="I447" s="27"/>
    </row>
    <row r="448" spans="7:9" s="26" customFormat="1" ht="24.75" thickBot="1">
      <c r="G448" s="31"/>
      <c r="I448" s="28">
        <f>SUM(I446:I447)</f>
        <v>0</v>
      </c>
    </row>
    <row r="449" spans="7:9" s="26" customFormat="1" ht="24.75" thickTop="1">
      <c r="G449" s="31"/>
      <c r="I449" s="32"/>
    </row>
    <row r="450" spans="7:9" s="26" customFormat="1" ht="24">
      <c r="G450" s="31"/>
      <c r="I450" s="32"/>
    </row>
    <row r="451" spans="7:9" s="26" customFormat="1" ht="24">
      <c r="G451" s="31"/>
      <c r="I451" s="32"/>
    </row>
    <row r="452" spans="7:9" s="26" customFormat="1" ht="24.75" thickBot="1">
      <c r="G452" s="31"/>
      <c r="I452" s="32"/>
    </row>
    <row r="453" spans="1:9" ht="21.75" customHeight="1" thickBot="1">
      <c r="A453" s="102" t="s">
        <v>156</v>
      </c>
      <c r="B453" s="103"/>
      <c r="C453" s="103"/>
      <c r="D453" s="103"/>
      <c r="E453" s="103"/>
      <c r="F453" s="103"/>
      <c r="G453" s="103"/>
      <c r="H453" s="103"/>
      <c r="I453" s="104"/>
    </row>
    <row r="454" spans="1:9" ht="23.25">
      <c r="A454" s="105" t="s">
        <v>99</v>
      </c>
      <c r="B454" s="105"/>
      <c r="C454" s="105"/>
      <c r="D454" s="105"/>
      <c r="E454" s="105"/>
      <c r="F454" s="105"/>
      <c r="G454" s="105"/>
      <c r="H454" s="105"/>
      <c r="I454" s="105"/>
    </row>
    <row r="455" spans="7:9" s="33" customFormat="1" ht="24">
      <c r="G455" s="29" t="s">
        <v>3</v>
      </c>
      <c r="I455" s="32"/>
    </row>
    <row r="456" spans="2:9" s="33" customFormat="1" ht="24">
      <c r="B456" s="33" t="s">
        <v>16</v>
      </c>
      <c r="G456" s="34" t="s">
        <v>58</v>
      </c>
      <c r="I456" s="32"/>
    </row>
    <row r="457" spans="2:9" s="33" customFormat="1" ht="24">
      <c r="B457" s="33" t="s">
        <v>100</v>
      </c>
      <c r="G457" s="34" t="s">
        <v>159</v>
      </c>
      <c r="I457" s="32"/>
    </row>
    <row r="458" spans="2:9" s="33" customFormat="1" ht="24" hidden="1">
      <c r="B458" s="33" t="s">
        <v>13</v>
      </c>
      <c r="G458" s="34" t="s">
        <v>101</v>
      </c>
      <c r="I458" s="32"/>
    </row>
    <row r="459" spans="2:9" s="33" customFormat="1" ht="24">
      <c r="B459" s="33" t="s">
        <v>13</v>
      </c>
      <c r="G459" s="34" t="s">
        <v>101</v>
      </c>
      <c r="I459" s="32"/>
    </row>
    <row r="460" spans="2:9" s="33" customFormat="1" ht="24">
      <c r="B460" s="33" t="s">
        <v>104</v>
      </c>
      <c r="G460" s="34"/>
      <c r="I460" s="32"/>
    </row>
    <row r="461" spans="2:9" s="33" customFormat="1" ht="24">
      <c r="B461" s="33" t="s">
        <v>147</v>
      </c>
      <c r="G461" s="34" t="s">
        <v>112</v>
      </c>
      <c r="I461" s="32"/>
    </row>
    <row r="462" spans="2:9" s="33" customFormat="1" ht="24">
      <c r="B462" s="33" t="s">
        <v>59</v>
      </c>
      <c r="G462" s="34" t="s">
        <v>112</v>
      </c>
      <c r="I462" s="32"/>
    </row>
    <row r="463" spans="2:9" s="33" customFormat="1" ht="24">
      <c r="B463" s="33" t="s">
        <v>148</v>
      </c>
      <c r="G463" s="34"/>
      <c r="I463" s="32"/>
    </row>
    <row r="464" spans="2:9" s="33" customFormat="1" ht="24">
      <c r="B464" s="33" t="s">
        <v>157</v>
      </c>
      <c r="G464" s="34" t="s">
        <v>158</v>
      </c>
      <c r="I464" s="32"/>
    </row>
    <row r="465" spans="7:9" s="33" customFormat="1" ht="24.75" thickBot="1">
      <c r="G465" s="34"/>
      <c r="I465" s="28">
        <f>SUM(I456:I464)</f>
        <v>0</v>
      </c>
    </row>
    <row r="466" spans="1:9" ht="21.75" customHeight="1" thickTop="1">
      <c r="A466" s="106"/>
      <c r="B466" s="106"/>
      <c r="C466" s="106"/>
      <c r="D466" s="106"/>
      <c r="E466" s="106"/>
      <c r="F466" s="106"/>
      <c r="G466" s="106"/>
      <c r="H466" s="106"/>
      <c r="I466" s="106"/>
    </row>
    <row r="467" spans="1:9" ht="23.25">
      <c r="A467" s="105"/>
      <c r="B467" s="105"/>
      <c r="C467" s="105"/>
      <c r="D467" s="105"/>
      <c r="E467" s="105"/>
      <c r="F467" s="105"/>
      <c r="G467" s="105"/>
      <c r="H467" s="105"/>
      <c r="I467" s="105"/>
    </row>
    <row r="468" spans="7:9" s="33" customFormat="1" ht="24">
      <c r="G468" s="29"/>
      <c r="I468" s="32"/>
    </row>
    <row r="469" spans="7:9" s="33" customFormat="1" ht="24">
      <c r="G469" s="34"/>
      <c r="I469" s="32"/>
    </row>
    <row r="470" spans="7:9" s="33" customFormat="1" ht="24">
      <c r="G470" s="34"/>
      <c r="I470" s="32"/>
    </row>
    <row r="471" spans="7:9" s="33" customFormat="1" ht="24" hidden="1">
      <c r="G471" s="34"/>
      <c r="I471" s="32"/>
    </row>
    <row r="472" spans="7:9" s="33" customFormat="1" ht="24">
      <c r="G472" s="34"/>
      <c r="I472" s="32"/>
    </row>
    <row r="473" spans="7:9" s="33" customFormat="1" ht="24">
      <c r="G473" s="34"/>
      <c r="I473" s="32"/>
    </row>
    <row r="474" spans="7:9" s="33" customFormat="1" ht="24">
      <c r="G474" s="34"/>
      <c r="I474" s="32"/>
    </row>
    <row r="475" spans="7:9" s="33" customFormat="1" ht="24.75" thickBot="1">
      <c r="G475" s="34"/>
      <c r="I475" s="32"/>
    </row>
    <row r="476" spans="1:9" ht="21.75" customHeight="1" thickBot="1">
      <c r="A476" s="102" t="s">
        <v>160</v>
      </c>
      <c r="B476" s="103"/>
      <c r="C476" s="103"/>
      <c r="D476" s="103"/>
      <c r="E476" s="103"/>
      <c r="F476" s="103"/>
      <c r="G476" s="103"/>
      <c r="H476" s="103"/>
      <c r="I476" s="104"/>
    </row>
    <row r="477" spans="1:9" ht="23.25">
      <c r="A477" s="108" t="s">
        <v>81</v>
      </c>
      <c r="B477" s="108"/>
      <c r="C477" s="108"/>
      <c r="D477" s="108"/>
      <c r="E477" s="108"/>
      <c r="F477" s="108"/>
      <c r="G477" s="108"/>
      <c r="H477" s="108"/>
      <c r="I477" s="108"/>
    </row>
    <row r="478" spans="7:9" s="26" customFormat="1" ht="24">
      <c r="G478" s="29" t="s">
        <v>3</v>
      </c>
      <c r="I478" s="27"/>
    </row>
    <row r="479" spans="7:9" s="26" customFormat="1" ht="24">
      <c r="G479" s="29"/>
      <c r="I479" s="27"/>
    </row>
    <row r="480" spans="2:10" s="26" customFormat="1" ht="24">
      <c r="B480" s="26" t="s">
        <v>82</v>
      </c>
      <c r="G480" s="31">
        <v>902</v>
      </c>
      <c r="I480" s="27"/>
      <c r="J480" s="27"/>
    </row>
    <row r="481" spans="2:10" s="26" customFormat="1" ht="24">
      <c r="B481" s="26" t="s">
        <v>83</v>
      </c>
      <c r="G481" s="31">
        <v>906</v>
      </c>
      <c r="I481" s="27"/>
      <c r="J481" s="27"/>
    </row>
    <row r="482" spans="2:10" s="26" customFormat="1" ht="24">
      <c r="B482" s="26" t="s">
        <v>84</v>
      </c>
      <c r="G482" s="31">
        <v>907</v>
      </c>
      <c r="I482" s="27"/>
      <c r="J482" s="27"/>
    </row>
    <row r="483" spans="7:10" s="26" customFormat="1" ht="24" customHeight="1" hidden="1">
      <c r="G483" s="31"/>
      <c r="I483" s="27"/>
      <c r="J483" s="27"/>
    </row>
    <row r="484" spans="7:10" s="26" customFormat="1" ht="24" customHeight="1" hidden="1">
      <c r="G484" s="31"/>
      <c r="I484" s="27"/>
      <c r="J484" s="27"/>
    </row>
    <row r="485" spans="2:10" s="26" customFormat="1" ht="24">
      <c r="B485" s="26" t="s">
        <v>85</v>
      </c>
      <c r="G485" s="31">
        <v>903</v>
      </c>
      <c r="I485" s="27"/>
      <c r="J485" s="27"/>
    </row>
    <row r="486" spans="7:9" s="26" customFormat="1" ht="24" customHeight="1" hidden="1">
      <c r="G486" s="31"/>
      <c r="I486" s="27"/>
    </row>
    <row r="487" spans="2:9" s="26" customFormat="1" ht="24" customHeight="1" hidden="1">
      <c r="B487" s="26" t="s">
        <v>86</v>
      </c>
      <c r="G487" s="31">
        <v>908</v>
      </c>
      <c r="I487" s="27"/>
    </row>
    <row r="488" spans="7:9" s="26" customFormat="1" ht="24.75" thickBot="1">
      <c r="G488" s="31"/>
      <c r="I488" s="28">
        <f>SUM(I479:I487)</f>
        <v>0</v>
      </c>
    </row>
    <row r="489" spans="7:9" s="26" customFormat="1" ht="24.75" thickTop="1">
      <c r="G489" s="31"/>
      <c r="I489" s="27"/>
    </row>
    <row r="490" spans="7:9" s="26" customFormat="1" ht="24">
      <c r="G490" s="31"/>
      <c r="I490" s="27"/>
    </row>
    <row r="491" spans="7:9" s="26" customFormat="1" ht="24">
      <c r="G491" s="31"/>
      <c r="I491" s="27"/>
    </row>
    <row r="492" spans="7:9" s="26" customFormat="1" ht="24.75" thickBot="1">
      <c r="G492" s="31"/>
      <c r="I492" s="27"/>
    </row>
    <row r="493" spans="1:9" ht="21.75" customHeight="1" thickBot="1">
      <c r="A493" s="102" t="s">
        <v>161</v>
      </c>
      <c r="B493" s="103"/>
      <c r="C493" s="103"/>
      <c r="D493" s="103"/>
      <c r="E493" s="103"/>
      <c r="F493" s="103"/>
      <c r="G493" s="103"/>
      <c r="H493" s="103"/>
      <c r="I493" s="104"/>
    </row>
    <row r="494" spans="1:9" ht="23.25" customHeight="1">
      <c r="A494" s="108" t="s">
        <v>87</v>
      </c>
      <c r="B494" s="108"/>
      <c r="C494" s="108"/>
      <c r="D494" s="108"/>
      <c r="E494" s="108"/>
      <c r="F494" s="108"/>
      <c r="G494" s="108"/>
      <c r="H494" s="108"/>
      <c r="I494" s="108"/>
    </row>
    <row r="495" spans="7:9" s="26" customFormat="1" ht="24">
      <c r="G495" s="29" t="s">
        <v>3</v>
      </c>
      <c r="I495" s="27"/>
    </row>
    <row r="496" spans="2:9" s="26" customFormat="1" ht="24">
      <c r="B496" s="26" t="s">
        <v>65</v>
      </c>
      <c r="G496" s="31" t="s">
        <v>66</v>
      </c>
      <c r="I496" s="27"/>
    </row>
    <row r="497" spans="2:9" s="26" customFormat="1" ht="24">
      <c r="B497" s="26" t="s">
        <v>67</v>
      </c>
      <c r="G497" s="31" t="s">
        <v>68</v>
      </c>
      <c r="I497" s="27"/>
    </row>
    <row r="498" spans="2:9" s="26" customFormat="1" ht="24">
      <c r="B498" s="26" t="s">
        <v>105</v>
      </c>
      <c r="G498" s="31" t="s">
        <v>108</v>
      </c>
      <c r="I498" s="27"/>
    </row>
    <row r="499" spans="2:9" s="26" customFormat="1" ht="25.5" customHeight="1">
      <c r="B499" s="26" t="s">
        <v>113</v>
      </c>
      <c r="G499" s="31" t="s">
        <v>121</v>
      </c>
      <c r="I499" s="40"/>
    </row>
    <row r="500" spans="7:9" s="26" customFormat="1" ht="24.75" hidden="1" thickBot="1">
      <c r="G500" s="31"/>
      <c r="I500" s="39">
        <f>SUM(I497:I499)</f>
        <v>0</v>
      </c>
    </row>
    <row r="501" spans="7:9" s="26" customFormat="1" ht="24.75" thickBot="1">
      <c r="G501" s="31"/>
      <c r="I501" s="28">
        <f>SUM(I496:I499)</f>
        <v>0</v>
      </c>
    </row>
    <row r="502" spans="7:9" s="26" customFormat="1" ht="24.75" thickTop="1">
      <c r="G502" s="31"/>
      <c r="I502" s="27"/>
    </row>
    <row r="503" spans="7:9" s="26" customFormat="1" ht="24">
      <c r="G503" s="31"/>
      <c r="I503" s="27"/>
    </row>
    <row r="504" spans="7:9" s="26" customFormat="1" ht="24">
      <c r="G504" s="31"/>
      <c r="I504" s="27"/>
    </row>
    <row r="505" spans="7:9" s="26" customFormat="1" ht="24">
      <c r="G505" s="31"/>
      <c r="I505" s="27"/>
    </row>
    <row r="506" spans="7:9" s="26" customFormat="1" ht="24">
      <c r="G506" s="31"/>
      <c r="I506" s="27"/>
    </row>
    <row r="507" spans="7:9" s="26" customFormat="1" ht="24">
      <c r="G507" s="31"/>
      <c r="I507" s="27"/>
    </row>
    <row r="508" spans="7:9" s="26" customFormat="1" ht="24.75" thickBot="1">
      <c r="G508" s="31"/>
      <c r="I508" s="27"/>
    </row>
    <row r="509" spans="1:9" ht="21.75" customHeight="1" thickBot="1">
      <c r="A509" s="102" t="s">
        <v>162</v>
      </c>
      <c r="B509" s="103"/>
      <c r="C509" s="103"/>
      <c r="D509" s="103"/>
      <c r="E509" s="103"/>
      <c r="F509" s="103"/>
      <c r="G509" s="103"/>
      <c r="H509" s="103"/>
      <c r="I509" s="104"/>
    </row>
    <row r="510" spans="1:9" ht="23.25">
      <c r="A510" s="108" t="s">
        <v>88</v>
      </c>
      <c r="B510" s="108"/>
      <c r="C510" s="108"/>
      <c r="D510" s="108"/>
      <c r="E510" s="108"/>
      <c r="F510" s="108"/>
      <c r="G510" s="108"/>
      <c r="H510" s="108"/>
      <c r="I510" s="108"/>
    </row>
    <row r="511" spans="7:9" s="26" customFormat="1" ht="24">
      <c r="G511" s="29" t="s">
        <v>3</v>
      </c>
      <c r="I511" s="27"/>
    </row>
    <row r="512" spans="2:9" s="26" customFormat="1" ht="24">
      <c r="B512" s="26" t="s">
        <v>77</v>
      </c>
      <c r="G512" s="31" t="s">
        <v>78</v>
      </c>
      <c r="I512" s="32"/>
    </row>
    <row r="513" spans="2:9" s="26" customFormat="1" ht="24">
      <c r="B513" s="26" t="s">
        <v>79</v>
      </c>
      <c r="G513" s="31" t="s">
        <v>80</v>
      </c>
      <c r="I513" s="27"/>
    </row>
    <row r="514" spans="2:9" s="26" customFormat="1" ht="24">
      <c r="B514" s="26" t="s">
        <v>73</v>
      </c>
      <c r="G514" s="31" t="s">
        <v>74</v>
      </c>
      <c r="I514" s="27"/>
    </row>
    <row r="515" spans="2:9" s="26" customFormat="1" ht="24">
      <c r="B515" s="26" t="s">
        <v>107</v>
      </c>
      <c r="G515" s="31" t="s">
        <v>109</v>
      </c>
      <c r="I515" s="27"/>
    </row>
    <row r="516" spans="2:9" s="26" customFormat="1" ht="24">
      <c r="B516" s="26" t="s">
        <v>102</v>
      </c>
      <c r="G516" s="31" t="s">
        <v>103</v>
      </c>
      <c r="I516" s="27"/>
    </row>
    <row r="517" spans="2:9" s="26" customFormat="1" ht="24">
      <c r="B517" s="26" t="s">
        <v>122</v>
      </c>
      <c r="G517" s="31" t="s">
        <v>124</v>
      </c>
      <c r="I517" s="27"/>
    </row>
    <row r="518" spans="2:9" s="26" customFormat="1" ht="24">
      <c r="B518" s="26" t="s">
        <v>123</v>
      </c>
      <c r="G518" s="31" t="s">
        <v>125</v>
      </c>
      <c r="I518" s="27"/>
    </row>
    <row r="519" spans="2:9" s="26" customFormat="1" ht="24">
      <c r="B519" s="26" t="s">
        <v>110</v>
      </c>
      <c r="G519" s="31" t="s">
        <v>111</v>
      </c>
      <c r="I519" s="27"/>
    </row>
    <row r="520" spans="7:9" s="26" customFormat="1" ht="24.75" thickBot="1">
      <c r="G520" s="31"/>
      <c r="I520" s="28">
        <f>SUM(I512:I519)</f>
        <v>0</v>
      </c>
    </row>
    <row r="521" spans="7:9" s="26" customFormat="1" ht="24.75" thickTop="1">
      <c r="G521" s="31"/>
      <c r="I521" s="27"/>
    </row>
    <row r="522" spans="7:9" s="26" customFormat="1" ht="24">
      <c r="G522" s="31"/>
      <c r="I522" s="27"/>
    </row>
    <row r="523" spans="7:9" s="26" customFormat="1" ht="24.75" thickBot="1">
      <c r="G523" s="31"/>
      <c r="I523" s="27"/>
    </row>
    <row r="524" spans="1:9" ht="21.75" customHeight="1" thickBot="1">
      <c r="A524" s="102" t="s">
        <v>163</v>
      </c>
      <c r="B524" s="103"/>
      <c r="C524" s="103"/>
      <c r="D524" s="103"/>
      <c r="E524" s="103"/>
      <c r="F524" s="103"/>
      <c r="G524" s="103"/>
      <c r="H524" s="103"/>
      <c r="I524" s="104"/>
    </row>
    <row r="525" spans="1:9" ht="23.25">
      <c r="A525" s="105" t="s">
        <v>89</v>
      </c>
      <c r="B525" s="105"/>
      <c r="C525" s="105"/>
      <c r="D525" s="105"/>
      <c r="E525" s="105"/>
      <c r="F525" s="105"/>
      <c r="G525" s="105"/>
      <c r="H525" s="105"/>
      <c r="I525" s="105"/>
    </row>
    <row r="526" spans="7:9" s="26" customFormat="1" ht="24">
      <c r="G526" s="29" t="s">
        <v>3</v>
      </c>
      <c r="I526" s="27"/>
    </row>
    <row r="527" spans="2:9" s="26" customFormat="1" ht="24">
      <c r="B527" s="26" t="s">
        <v>90</v>
      </c>
      <c r="G527" s="31" t="s">
        <v>91</v>
      </c>
      <c r="I527" s="27"/>
    </row>
    <row r="528" spans="2:9" s="26" customFormat="1" ht="24">
      <c r="B528" s="26" t="s">
        <v>71</v>
      </c>
      <c r="G528" s="31" t="s">
        <v>72</v>
      </c>
      <c r="I528" s="27"/>
    </row>
    <row r="529" spans="2:9" s="26" customFormat="1" ht="24">
      <c r="B529" s="26" t="s">
        <v>69</v>
      </c>
      <c r="G529" s="31" t="s">
        <v>70</v>
      </c>
      <c r="I529" s="32"/>
    </row>
    <row r="530" spans="2:9" s="26" customFormat="1" ht="24">
      <c r="B530" s="26" t="s">
        <v>92</v>
      </c>
      <c r="G530" s="31" t="s">
        <v>93</v>
      </c>
      <c r="I530" s="27"/>
    </row>
    <row r="531" spans="2:9" s="26" customFormat="1" ht="24">
      <c r="B531" s="26" t="s">
        <v>94</v>
      </c>
      <c r="G531" s="31" t="s">
        <v>95</v>
      </c>
      <c r="I531" s="27"/>
    </row>
    <row r="532" spans="2:9" s="26" customFormat="1" ht="24">
      <c r="B532" s="26" t="s">
        <v>143</v>
      </c>
      <c r="G532" s="31" t="s">
        <v>144</v>
      </c>
      <c r="I532" s="27"/>
    </row>
    <row r="533" spans="2:9" s="26" customFormat="1" ht="24">
      <c r="B533" s="26" t="s">
        <v>145</v>
      </c>
      <c r="G533" s="31" t="s">
        <v>146</v>
      </c>
      <c r="I533" s="27"/>
    </row>
    <row r="534" spans="2:9" s="26" customFormat="1" ht="24">
      <c r="B534" s="26" t="s">
        <v>150</v>
      </c>
      <c r="G534" s="31" t="s">
        <v>151</v>
      </c>
      <c r="I534" s="27"/>
    </row>
    <row r="535" spans="7:9" s="26" customFormat="1" ht="24.75" thickBot="1">
      <c r="G535" s="31"/>
      <c r="I535" s="28">
        <f>SUM(I527:I534)</f>
        <v>0</v>
      </c>
    </row>
    <row r="536" spans="7:9" s="26" customFormat="1" ht="24.75" thickTop="1">
      <c r="G536" s="31"/>
      <c r="I536" s="27"/>
    </row>
    <row r="537" spans="7:9" s="26" customFormat="1" ht="24">
      <c r="G537" s="31"/>
      <c r="I537" s="27"/>
    </row>
    <row r="538" spans="7:9" s="26" customFormat="1" ht="24">
      <c r="G538" s="31"/>
      <c r="I538" s="27"/>
    </row>
    <row r="539" spans="7:9" s="26" customFormat="1" ht="24">
      <c r="G539" s="31"/>
      <c r="I539" s="27"/>
    </row>
    <row r="540" spans="7:9" s="26" customFormat="1" ht="24.75" thickBot="1">
      <c r="G540" s="31"/>
      <c r="I540" s="27"/>
    </row>
    <row r="541" spans="1:9" ht="21.75" customHeight="1" thickBot="1">
      <c r="A541" s="102" t="s">
        <v>164</v>
      </c>
      <c r="B541" s="103"/>
      <c r="C541" s="103"/>
      <c r="D541" s="103"/>
      <c r="E541" s="103"/>
      <c r="F541" s="103"/>
      <c r="G541" s="103"/>
      <c r="H541" s="103"/>
      <c r="I541" s="104"/>
    </row>
    <row r="542" spans="1:9" ht="23.25">
      <c r="A542" s="105" t="s">
        <v>96</v>
      </c>
      <c r="B542" s="105"/>
      <c r="C542" s="105"/>
      <c r="D542" s="105"/>
      <c r="E542" s="105"/>
      <c r="F542" s="105"/>
      <c r="G542" s="105"/>
      <c r="H542" s="105"/>
      <c r="I542" s="105"/>
    </row>
    <row r="543" spans="7:9" s="26" customFormat="1" ht="24">
      <c r="G543" s="29" t="s">
        <v>3</v>
      </c>
      <c r="I543" s="27"/>
    </row>
    <row r="544" spans="2:9" s="26" customFormat="1" ht="24">
      <c r="B544" s="26" t="s">
        <v>97</v>
      </c>
      <c r="G544" s="31" t="s">
        <v>98</v>
      </c>
      <c r="I544" s="27"/>
    </row>
    <row r="545" spans="2:9" s="26" customFormat="1" ht="24">
      <c r="B545" s="26" t="s">
        <v>116</v>
      </c>
      <c r="G545" s="31" t="s">
        <v>117</v>
      </c>
      <c r="I545" s="27"/>
    </row>
    <row r="546" spans="7:9" s="26" customFormat="1" ht="24.75" thickBot="1">
      <c r="G546" s="31"/>
      <c r="I546" s="28">
        <f>SUM(I544:I545)</f>
        <v>0</v>
      </c>
    </row>
    <row r="547" spans="7:9" s="26" customFormat="1" ht="24.75" thickTop="1">
      <c r="G547" s="31"/>
      <c r="I547" s="32"/>
    </row>
    <row r="548" spans="7:9" s="26" customFormat="1" ht="24">
      <c r="G548" s="31"/>
      <c r="I548" s="32"/>
    </row>
    <row r="549" spans="7:9" s="26" customFormat="1" ht="24">
      <c r="G549" s="31"/>
      <c r="I549" s="32"/>
    </row>
    <row r="550" spans="7:9" s="26" customFormat="1" ht="24">
      <c r="G550" s="31"/>
      <c r="I550" s="32"/>
    </row>
    <row r="551" spans="7:9" s="26" customFormat="1" ht="24">
      <c r="G551" s="31"/>
      <c r="I551" s="32"/>
    </row>
    <row r="552" spans="7:9" s="26" customFormat="1" ht="24">
      <c r="G552" s="31"/>
      <c r="I552" s="32"/>
    </row>
    <row r="553" spans="1:9" s="2" customFormat="1" ht="24" thickBot="1">
      <c r="A553" s="107"/>
      <c r="B553" s="107"/>
      <c r="C553" s="107"/>
      <c r="D553" s="107"/>
      <c r="E553" s="107"/>
      <c r="F553" s="107"/>
      <c r="G553" s="107"/>
      <c r="H553" s="107"/>
      <c r="I553" s="107"/>
    </row>
    <row r="554" spans="1:9" ht="21.75" customHeight="1" thickBot="1">
      <c r="A554" s="102" t="s">
        <v>165</v>
      </c>
      <c r="B554" s="103"/>
      <c r="C554" s="103"/>
      <c r="D554" s="103"/>
      <c r="E554" s="103"/>
      <c r="F554" s="103"/>
      <c r="G554" s="103"/>
      <c r="H554" s="103"/>
      <c r="I554" s="104"/>
    </row>
    <row r="555" spans="1:9" ht="23.25">
      <c r="A555" s="105" t="s">
        <v>99</v>
      </c>
      <c r="B555" s="105"/>
      <c r="C555" s="105"/>
      <c r="D555" s="105"/>
      <c r="E555" s="105"/>
      <c r="F555" s="105"/>
      <c r="G555" s="105"/>
      <c r="H555" s="105"/>
      <c r="I555" s="105"/>
    </row>
    <row r="556" spans="7:9" s="33" customFormat="1" ht="24">
      <c r="G556" s="29" t="s">
        <v>3</v>
      </c>
      <c r="I556" s="32"/>
    </row>
    <row r="557" spans="2:9" s="33" customFormat="1" ht="24">
      <c r="B557" s="33" t="s">
        <v>16</v>
      </c>
      <c r="G557" s="34" t="s">
        <v>58</v>
      </c>
      <c r="I557" s="32"/>
    </row>
    <row r="558" spans="2:9" s="33" customFormat="1" ht="24">
      <c r="B558" s="33" t="s">
        <v>100</v>
      </c>
      <c r="G558" s="34" t="s">
        <v>159</v>
      </c>
      <c r="I558" s="32"/>
    </row>
    <row r="559" spans="2:9" s="33" customFormat="1" ht="24" hidden="1">
      <c r="B559" s="33" t="s">
        <v>13</v>
      </c>
      <c r="G559" s="34" t="s">
        <v>101</v>
      </c>
      <c r="I559" s="32"/>
    </row>
    <row r="560" spans="2:9" s="33" customFormat="1" ht="24">
      <c r="B560" s="33" t="s">
        <v>13</v>
      </c>
      <c r="G560" s="34" t="s">
        <v>101</v>
      </c>
      <c r="I560" s="32"/>
    </row>
    <row r="561" spans="2:9" s="33" customFormat="1" ht="24">
      <c r="B561" s="33" t="s">
        <v>104</v>
      </c>
      <c r="G561" s="34"/>
      <c r="I561" s="32"/>
    </row>
    <row r="562" spans="2:9" s="33" customFormat="1" ht="24">
      <c r="B562" s="33" t="s">
        <v>147</v>
      </c>
      <c r="G562" s="34" t="s">
        <v>112</v>
      </c>
      <c r="I562" s="32"/>
    </row>
    <row r="563" spans="2:9" s="33" customFormat="1" ht="24">
      <c r="B563" s="33" t="s">
        <v>59</v>
      </c>
      <c r="G563" s="34" t="s">
        <v>112</v>
      </c>
      <c r="I563" s="32"/>
    </row>
    <row r="564" spans="2:9" s="33" customFormat="1" ht="24">
      <c r="B564" s="33" t="s">
        <v>148</v>
      </c>
      <c r="G564" s="34"/>
      <c r="I564" s="32"/>
    </row>
    <row r="565" spans="2:9" s="33" customFormat="1" ht="24">
      <c r="B565" s="33" t="s">
        <v>157</v>
      </c>
      <c r="G565" s="34" t="s">
        <v>158</v>
      </c>
      <c r="I565" s="32"/>
    </row>
    <row r="566" spans="7:9" s="33" customFormat="1" ht="24.75" thickBot="1">
      <c r="G566" s="34"/>
      <c r="I566" s="28">
        <f>SUM(I557:I565)</f>
        <v>0</v>
      </c>
    </row>
    <row r="567" spans="1:10" s="26" customFormat="1" ht="24.75" thickTop="1">
      <c r="A567" s="33"/>
      <c r="B567" s="33"/>
      <c r="C567" s="33"/>
      <c r="D567" s="33"/>
      <c r="E567" s="33"/>
      <c r="F567" s="33"/>
      <c r="G567" s="34"/>
      <c r="H567" s="33"/>
      <c r="I567" s="32"/>
      <c r="J567" s="32"/>
    </row>
    <row r="568" spans="1:10" s="26" customFormat="1" ht="24">
      <c r="A568" s="33"/>
      <c r="B568" s="33"/>
      <c r="C568" s="33"/>
      <c r="D568" s="33"/>
      <c r="E568" s="33"/>
      <c r="F568" s="33"/>
      <c r="G568" s="34"/>
      <c r="H568" s="33"/>
      <c r="I568" s="32"/>
      <c r="J568" s="33"/>
    </row>
    <row r="569" spans="7:9" s="26" customFormat="1" ht="24">
      <c r="G569" s="31"/>
      <c r="I569" s="27"/>
    </row>
    <row r="570" spans="7:9" s="26" customFormat="1" ht="24">
      <c r="G570" s="31"/>
      <c r="I570" s="27"/>
    </row>
    <row r="571" spans="7:9" s="33" customFormat="1" ht="24">
      <c r="G571" s="34"/>
      <c r="I571" s="32"/>
    </row>
    <row r="572" spans="7:9" s="33" customFormat="1" ht="24">
      <c r="G572" s="34"/>
      <c r="I572" s="32"/>
    </row>
    <row r="573" spans="7:9" s="33" customFormat="1" ht="24">
      <c r="G573" s="34"/>
      <c r="I573" s="32"/>
    </row>
    <row r="574" spans="7:9" s="33" customFormat="1" ht="24.75" thickBot="1">
      <c r="G574" s="34"/>
      <c r="I574" s="32"/>
    </row>
    <row r="575" spans="1:9" ht="21.75" customHeight="1" thickBot="1">
      <c r="A575" s="102" t="s">
        <v>171</v>
      </c>
      <c r="B575" s="103"/>
      <c r="C575" s="103"/>
      <c r="D575" s="103"/>
      <c r="E575" s="103"/>
      <c r="F575" s="103"/>
      <c r="G575" s="103"/>
      <c r="H575" s="103"/>
      <c r="I575" s="104"/>
    </row>
    <row r="576" spans="1:9" ht="23.25">
      <c r="A576" s="108" t="s">
        <v>81</v>
      </c>
      <c r="B576" s="108"/>
      <c r="C576" s="108"/>
      <c r="D576" s="108"/>
      <c r="E576" s="108"/>
      <c r="F576" s="108"/>
      <c r="G576" s="108"/>
      <c r="H576" s="108"/>
      <c r="I576" s="108"/>
    </row>
    <row r="577" spans="7:9" s="26" customFormat="1" ht="24">
      <c r="G577" s="29" t="s">
        <v>3</v>
      </c>
      <c r="I577" s="27"/>
    </row>
    <row r="578" spans="7:9" s="26" customFormat="1" ht="24">
      <c r="G578" s="29"/>
      <c r="I578" s="27"/>
    </row>
    <row r="579" spans="2:10" s="26" customFormat="1" ht="24">
      <c r="B579" s="26" t="s">
        <v>82</v>
      </c>
      <c r="G579" s="31">
        <v>902</v>
      </c>
      <c r="I579" s="27"/>
      <c r="J579" s="27"/>
    </row>
    <row r="580" spans="2:10" s="26" customFormat="1" ht="24">
      <c r="B580" s="26" t="s">
        <v>83</v>
      </c>
      <c r="G580" s="31">
        <v>906</v>
      </c>
      <c r="I580" s="27"/>
      <c r="J580" s="27"/>
    </row>
    <row r="581" spans="2:10" s="26" customFormat="1" ht="24">
      <c r="B581" s="26" t="s">
        <v>84</v>
      </c>
      <c r="G581" s="31">
        <v>907</v>
      </c>
      <c r="I581" s="27"/>
      <c r="J581" s="27"/>
    </row>
    <row r="582" spans="7:10" s="26" customFormat="1" ht="24" customHeight="1" hidden="1" thickTop="1">
      <c r="G582" s="31"/>
      <c r="I582" s="27"/>
      <c r="J582" s="27"/>
    </row>
    <row r="583" spans="7:10" s="26" customFormat="1" ht="24" customHeight="1" hidden="1">
      <c r="G583" s="31"/>
      <c r="I583" s="27"/>
      <c r="J583" s="27"/>
    </row>
    <row r="584" spans="2:10" s="26" customFormat="1" ht="24">
      <c r="B584" s="26" t="s">
        <v>85</v>
      </c>
      <c r="G584" s="31">
        <v>903</v>
      </c>
      <c r="I584" s="27"/>
      <c r="J584" s="27"/>
    </row>
    <row r="585" spans="7:9" s="26" customFormat="1" ht="24" customHeight="1" hidden="1">
      <c r="G585" s="31"/>
      <c r="I585" s="27"/>
    </row>
    <row r="586" spans="2:9" s="26" customFormat="1" ht="24" customHeight="1" hidden="1">
      <c r="B586" s="26" t="s">
        <v>86</v>
      </c>
      <c r="G586" s="31">
        <v>908</v>
      </c>
      <c r="I586" s="27"/>
    </row>
    <row r="587" spans="7:9" s="26" customFormat="1" ht="24.75" thickBot="1">
      <c r="G587" s="31"/>
      <c r="I587" s="28">
        <f>SUM(I578:I586)</f>
        <v>0</v>
      </c>
    </row>
    <row r="588" spans="7:9" s="26" customFormat="1" ht="24.75" thickTop="1">
      <c r="G588" s="31"/>
      <c r="I588" s="27"/>
    </row>
    <row r="589" spans="7:9" s="26" customFormat="1" ht="24">
      <c r="G589" s="31"/>
      <c r="I589" s="27"/>
    </row>
    <row r="590" spans="7:9" s="26" customFormat="1" ht="24">
      <c r="G590" s="31"/>
      <c r="I590" s="27"/>
    </row>
    <row r="591" spans="7:9" s="26" customFormat="1" ht="24.75" thickBot="1">
      <c r="G591" s="31"/>
      <c r="I591" s="27"/>
    </row>
    <row r="592" spans="1:9" ht="21.75" customHeight="1" thickBot="1">
      <c r="A592" s="102" t="s">
        <v>170</v>
      </c>
      <c r="B592" s="103"/>
      <c r="C592" s="103"/>
      <c r="D592" s="103"/>
      <c r="E592" s="103"/>
      <c r="F592" s="103"/>
      <c r="G592" s="103"/>
      <c r="H592" s="103"/>
      <c r="I592" s="104"/>
    </row>
    <row r="593" spans="1:9" ht="23.25" customHeight="1">
      <c r="A593" s="108" t="s">
        <v>87</v>
      </c>
      <c r="B593" s="108"/>
      <c r="C593" s="108"/>
      <c r="D593" s="108"/>
      <c r="E593" s="108"/>
      <c r="F593" s="108"/>
      <c r="G593" s="108"/>
      <c r="H593" s="108"/>
      <c r="I593" s="108"/>
    </row>
    <row r="594" spans="7:9" s="26" customFormat="1" ht="24">
      <c r="G594" s="29" t="s">
        <v>3</v>
      </c>
      <c r="I594" s="27"/>
    </row>
    <row r="595" spans="2:9" s="26" customFormat="1" ht="24">
      <c r="B595" s="26" t="s">
        <v>65</v>
      </c>
      <c r="G595" s="31" t="s">
        <v>66</v>
      </c>
      <c r="I595" s="27"/>
    </row>
    <row r="596" spans="2:9" s="26" customFormat="1" ht="24">
      <c r="B596" s="26" t="s">
        <v>67</v>
      </c>
      <c r="G596" s="31" t="s">
        <v>68</v>
      </c>
      <c r="I596" s="27"/>
    </row>
    <row r="597" spans="2:9" s="26" customFormat="1" ht="24">
      <c r="B597" s="26" t="s">
        <v>105</v>
      </c>
      <c r="G597" s="31" t="s">
        <v>108</v>
      </c>
      <c r="I597" s="27"/>
    </row>
    <row r="598" spans="2:9" s="26" customFormat="1" ht="25.5" customHeight="1">
      <c r="B598" s="26" t="s">
        <v>113</v>
      </c>
      <c r="G598" s="31" t="s">
        <v>121</v>
      </c>
      <c r="I598" s="40"/>
    </row>
    <row r="599" spans="7:9" s="26" customFormat="1" ht="24.75" hidden="1" thickBot="1">
      <c r="G599" s="31"/>
      <c r="I599" s="39">
        <f>SUM(I596:I598)</f>
        <v>0</v>
      </c>
    </row>
    <row r="600" spans="7:9" s="26" customFormat="1" ht="24.75" thickBot="1">
      <c r="G600" s="31"/>
      <c r="I600" s="28">
        <f>SUM(I595:I598)</f>
        <v>0</v>
      </c>
    </row>
    <row r="601" spans="7:9" s="26" customFormat="1" ht="24.75" thickTop="1">
      <c r="G601" s="31"/>
      <c r="I601" s="27"/>
    </row>
    <row r="602" spans="7:9" s="26" customFormat="1" ht="24">
      <c r="G602" s="31"/>
      <c r="I602" s="27"/>
    </row>
    <row r="603" spans="7:9" s="26" customFormat="1" ht="24">
      <c r="G603" s="31"/>
      <c r="I603" s="27"/>
    </row>
    <row r="604" spans="7:9" s="26" customFormat="1" ht="24">
      <c r="G604" s="31"/>
      <c r="I604" s="27"/>
    </row>
    <row r="605" spans="7:9" s="26" customFormat="1" ht="24">
      <c r="G605" s="31"/>
      <c r="I605" s="27"/>
    </row>
    <row r="606" spans="7:9" s="26" customFormat="1" ht="24">
      <c r="G606" s="31"/>
      <c r="I606" s="27"/>
    </row>
    <row r="607" spans="7:9" s="26" customFormat="1" ht="24.75" thickBot="1">
      <c r="G607" s="31"/>
      <c r="I607" s="27"/>
    </row>
    <row r="608" spans="1:9" ht="21.75" customHeight="1" thickBot="1">
      <c r="A608" s="102" t="s">
        <v>169</v>
      </c>
      <c r="B608" s="103"/>
      <c r="C608" s="103"/>
      <c r="D608" s="103"/>
      <c r="E608" s="103"/>
      <c r="F608" s="103"/>
      <c r="G608" s="103"/>
      <c r="H608" s="103"/>
      <c r="I608" s="104"/>
    </row>
    <row r="609" spans="1:9" ht="23.25">
      <c r="A609" s="108" t="s">
        <v>88</v>
      </c>
      <c r="B609" s="108"/>
      <c r="C609" s="108"/>
      <c r="D609" s="108"/>
      <c r="E609" s="108"/>
      <c r="F609" s="108"/>
      <c r="G609" s="108"/>
      <c r="H609" s="108"/>
      <c r="I609" s="108"/>
    </row>
    <row r="610" spans="7:9" s="26" customFormat="1" ht="24">
      <c r="G610" s="29" t="s">
        <v>3</v>
      </c>
      <c r="I610" s="27"/>
    </row>
    <row r="611" spans="2:9" s="26" customFormat="1" ht="24">
      <c r="B611" s="26" t="s">
        <v>77</v>
      </c>
      <c r="G611" s="31" t="s">
        <v>78</v>
      </c>
      <c r="I611" s="32"/>
    </row>
    <row r="612" spans="2:9" s="26" customFormat="1" ht="24">
      <c r="B612" s="26" t="s">
        <v>79</v>
      </c>
      <c r="G612" s="31" t="s">
        <v>80</v>
      </c>
      <c r="I612" s="27"/>
    </row>
    <row r="613" spans="2:9" s="26" customFormat="1" ht="24">
      <c r="B613" s="26" t="s">
        <v>73</v>
      </c>
      <c r="G613" s="31" t="s">
        <v>74</v>
      </c>
      <c r="I613" s="27"/>
    </row>
    <row r="614" spans="2:9" s="26" customFormat="1" ht="24">
      <c r="B614" s="26" t="s">
        <v>107</v>
      </c>
      <c r="G614" s="31" t="s">
        <v>109</v>
      </c>
      <c r="I614" s="27"/>
    </row>
    <row r="615" spans="2:9" s="26" customFormat="1" ht="24">
      <c r="B615" s="26" t="s">
        <v>75</v>
      </c>
      <c r="G615" s="31" t="s">
        <v>76</v>
      </c>
      <c r="I615" s="27"/>
    </row>
    <row r="616" spans="2:9" s="26" customFormat="1" ht="24">
      <c r="B616" s="26" t="s">
        <v>102</v>
      </c>
      <c r="G616" s="31" t="s">
        <v>103</v>
      </c>
      <c r="I616" s="27"/>
    </row>
    <row r="617" spans="2:9" s="26" customFormat="1" ht="24">
      <c r="B617" s="26" t="s">
        <v>122</v>
      </c>
      <c r="G617" s="31" t="s">
        <v>124</v>
      </c>
      <c r="I617" s="27"/>
    </row>
    <row r="618" spans="2:9" s="26" customFormat="1" ht="24">
      <c r="B618" s="26" t="s">
        <v>123</v>
      </c>
      <c r="G618" s="31" t="s">
        <v>125</v>
      </c>
      <c r="I618" s="27"/>
    </row>
    <row r="619" spans="2:9" s="26" customFormat="1" ht="24">
      <c r="B619" s="26" t="s">
        <v>110</v>
      </c>
      <c r="G619" s="31" t="s">
        <v>111</v>
      </c>
      <c r="I619" s="27"/>
    </row>
    <row r="620" spans="7:9" s="26" customFormat="1" ht="24.75" thickBot="1">
      <c r="G620" s="31"/>
      <c r="I620" s="28">
        <f>SUM(I611:I619)</f>
        <v>0</v>
      </c>
    </row>
    <row r="621" spans="7:9" s="26" customFormat="1" ht="24.75" thickTop="1">
      <c r="G621" s="31"/>
      <c r="I621" s="27"/>
    </row>
    <row r="622" spans="7:9" s="26" customFormat="1" ht="24">
      <c r="G622" s="31"/>
      <c r="I622" s="27"/>
    </row>
    <row r="623" spans="7:9" s="26" customFormat="1" ht="24.75" thickBot="1">
      <c r="G623" s="31"/>
      <c r="I623" s="27"/>
    </row>
    <row r="624" spans="1:9" ht="21.75" customHeight="1" thickBot="1">
      <c r="A624" s="102" t="s">
        <v>168</v>
      </c>
      <c r="B624" s="103"/>
      <c r="C624" s="103"/>
      <c r="D624" s="103"/>
      <c r="E624" s="103"/>
      <c r="F624" s="103"/>
      <c r="G624" s="103"/>
      <c r="H624" s="103"/>
      <c r="I624" s="104"/>
    </row>
    <row r="625" spans="1:9" ht="23.25">
      <c r="A625" s="105" t="s">
        <v>89</v>
      </c>
      <c r="B625" s="105"/>
      <c r="C625" s="105"/>
      <c r="D625" s="105"/>
      <c r="E625" s="105"/>
      <c r="F625" s="105"/>
      <c r="G625" s="105"/>
      <c r="H625" s="105"/>
      <c r="I625" s="105"/>
    </row>
    <row r="626" spans="7:9" s="26" customFormat="1" ht="24">
      <c r="G626" s="29" t="s">
        <v>3</v>
      </c>
      <c r="I626" s="27"/>
    </row>
    <row r="627" spans="2:9" s="26" customFormat="1" ht="24">
      <c r="B627" s="26" t="s">
        <v>90</v>
      </c>
      <c r="G627" s="31" t="s">
        <v>91</v>
      </c>
      <c r="I627" s="27"/>
    </row>
    <row r="628" spans="2:9" s="26" customFormat="1" ht="24">
      <c r="B628" s="26" t="s">
        <v>71</v>
      </c>
      <c r="G628" s="31" t="s">
        <v>72</v>
      </c>
      <c r="I628" s="27"/>
    </row>
    <row r="629" spans="2:9" s="26" customFormat="1" ht="24">
      <c r="B629" s="26" t="s">
        <v>69</v>
      </c>
      <c r="G629" s="31" t="s">
        <v>70</v>
      </c>
      <c r="I629" s="32"/>
    </row>
    <row r="630" spans="2:9" s="26" customFormat="1" ht="24">
      <c r="B630" s="26" t="s">
        <v>92</v>
      </c>
      <c r="G630" s="31" t="s">
        <v>93</v>
      </c>
      <c r="I630" s="27"/>
    </row>
    <row r="631" spans="2:9" s="26" customFormat="1" ht="24">
      <c r="B631" s="26" t="s">
        <v>94</v>
      </c>
      <c r="G631" s="31" t="s">
        <v>95</v>
      </c>
      <c r="I631" s="27"/>
    </row>
    <row r="632" spans="2:9" s="26" customFormat="1" ht="24">
      <c r="B632" s="26" t="s">
        <v>143</v>
      </c>
      <c r="G632" s="31" t="s">
        <v>144</v>
      </c>
      <c r="I632" s="27"/>
    </row>
    <row r="633" spans="2:9" s="26" customFormat="1" ht="24">
      <c r="B633" s="26" t="s">
        <v>145</v>
      </c>
      <c r="G633" s="31" t="s">
        <v>146</v>
      </c>
      <c r="I633" s="27"/>
    </row>
    <row r="634" spans="2:9" s="26" customFormat="1" ht="24">
      <c r="B634" s="26" t="s">
        <v>150</v>
      </c>
      <c r="G634" s="31" t="s">
        <v>151</v>
      </c>
      <c r="I634" s="27"/>
    </row>
    <row r="635" spans="7:9" s="26" customFormat="1" ht="24.75" thickBot="1">
      <c r="G635" s="31"/>
      <c r="I635" s="28">
        <f>SUM(I627:I634)</f>
        <v>0</v>
      </c>
    </row>
    <row r="636" spans="7:9" s="26" customFormat="1" ht="24.75" thickTop="1">
      <c r="G636" s="31"/>
      <c r="I636" s="27"/>
    </row>
    <row r="637" spans="7:9" s="26" customFormat="1" ht="24">
      <c r="G637" s="31"/>
      <c r="I637" s="27"/>
    </row>
    <row r="638" spans="7:9" s="26" customFormat="1" ht="24">
      <c r="G638" s="31"/>
      <c r="I638" s="27"/>
    </row>
    <row r="639" spans="7:9" s="26" customFormat="1" ht="24">
      <c r="G639" s="31"/>
      <c r="I639" s="27"/>
    </row>
    <row r="640" spans="7:9" s="26" customFormat="1" ht="24.75" thickBot="1">
      <c r="G640" s="31"/>
      <c r="I640" s="27"/>
    </row>
    <row r="641" spans="1:9" ht="21.75" customHeight="1" thickBot="1">
      <c r="A641" s="102" t="s">
        <v>167</v>
      </c>
      <c r="B641" s="103"/>
      <c r="C641" s="103"/>
      <c r="D641" s="103"/>
      <c r="E641" s="103"/>
      <c r="F641" s="103"/>
      <c r="G641" s="103"/>
      <c r="H641" s="103"/>
      <c r="I641" s="104"/>
    </row>
    <row r="642" spans="1:9" ht="23.25">
      <c r="A642" s="105" t="s">
        <v>96</v>
      </c>
      <c r="B642" s="105"/>
      <c r="C642" s="105"/>
      <c r="D642" s="105"/>
      <c r="E642" s="105"/>
      <c r="F642" s="105"/>
      <c r="G642" s="105"/>
      <c r="H642" s="105"/>
      <c r="I642" s="105"/>
    </row>
    <row r="643" spans="7:9" s="26" customFormat="1" ht="24">
      <c r="G643" s="29" t="s">
        <v>3</v>
      </c>
      <c r="I643" s="27"/>
    </row>
    <row r="644" spans="2:9" s="26" customFormat="1" ht="24">
      <c r="B644" s="26" t="s">
        <v>97</v>
      </c>
      <c r="G644" s="31" t="s">
        <v>98</v>
      </c>
      <c r="I644" s="27"/>
    </row>
    <row r="645" spans="2:9" s="26" customFormat="1" ht="24">
      <c r="B645" s="26" t="s">
        <v>116</v>
      </c>
      <c r="G645" s="31" t="s">
        <v>117</v>
      </c>
      <c r="I645" s="27"/>
    </row>
    <row r="646" spans="7:9" s="26" customFormat="1" ht="24.75" thickBot="1">
      <c r="G646" s="31"/>
      <c r="I646" s="28">
        <f>SUM(I644:I645)</f>
        <v>0</v>
      </c>
    </row>
    <row r="647" spans="7:9" s="26" customFormat="1" ht="24.75" thickTop="1">
      <c r="G647" s="31"/>
      <c r="I647" s="32"/>
    </row>
    <row r="648" spans="7:9" s="26" customFormat="1" ht="24">
      <c r="G648" s="31"/>
      <c r="I648" s="32"/>
    </row>
    <row r="649" spans="7:9" s="26" customFormat="1" ht="24">
      <c r="G649" s="31"/>
      <c r="I649" s="32"/>
    </row>
    <row r="650" spans="7:9" s="26" customFormat="1" ht="24">
      <c r="G650" s="31"/>
      <c r="I650" s="32"/>
    </row>
    <row r="651" spans="7:9" s="26" customFormat="1" ht="24">
      <c r="G651" s="31"/>
      <c r="I651" s="32"/>
    </row>
    <row r="652" spans="7:9" s="26" customFormat="1" ht="24">
      <c r="G652" s="31"/>
      <c r="I652" s="32"/>
    </row>
    <row r="653" spans="1:9" s="2" customFormat="1" ht="24" thickBot="1">
      <c r="A653" s="107"/>
      <c r="B653" s="107"/>
      <c r="C653" s="107"/>
      <c r="D653" s="107"/>
      <c r="E653" s="107"/>
      <c r="F653" s="107"/>
      <c r="G653" s="107"/>
      <c r="H653" s="107"/>
      <c r="I653" s="107"/>
    </row>
    <row r="654" spans="1:9" ht="21.75" customHeight="1" thickBot="1">
      <c r="A654" s="102" t="s">
        <v>166</v>
      </c>
      <c r="B654" s="103"/>
      <c r="C654" s="103"/>
      <c r="D654" s="103"/>
      <c r="E654" s="103"/>
      <c r="F654" s="103"/>
      <c r="G654" s="103"/>
      <c r="H654" s="103"/>
      <c r="I654" s="104"/>
    </row>
    <row r="655" spans="1:9" ht="23.25">
      <c r="A655" s="105" t="s">
        <v>99</v>
      </c>
      <c r="B655" s="105"/>
      <c r="C655" s="105"/>
      <c r="D655" s="105"/>
      <c r="E655" s="105"/>
      <c r="F655" s="105"/>
      <c r="G655" s="105"/>
      <c r="H655" s="105"/>
      <c r="I655" s="105"/>
    </row>
    <row r="656" spans="7:9" s="33" customFormat="1" ht="24">
      <c r="G656" s="29" t="s">
        <v>3</v>
      </c>
      <c r="I656" s="32"/>
    </row>
    <row r="657" spans="2:9" s="33" customFormat="1" ht="24">
      <c r="B657" s="33" t="s">
        <v>16</v>
      </c>
      <c r="G657" s="34" t="s">
        <v>58</v>
      </c>
      <c r="I657" s="32"/>
    </row>
    <row r="658" spans="2:9" s="33" customFormat="1" ht="24">
      <c r="B658" s="33" t="s">
        <v>100</v>
      </c>
      <c r="G658" s="34" t="s">
        <v>159</v>
      </c>
      <c r="I658" s="32"/>
    </row>
    <row r="659" spans="2:9" s="33" customFormat="1" ht="24" hidden="1">
      <c r="B659" s="33" t="s">
        <v>13</v>
      </c>
      <c r="G659" s="34" t="s">
        <v>101</v>
      </c>
      <c r="I659" s="32"/>
    </row>
    <row r="660" spans="2:9" s="33" customFormat="1" ht="24">
      <c r="B660" s="33" t="s">
        <v>13</v>
      </c>
      <c r="G660" s="34" t="s">
        <v>101</v>
      </c>
      <c r="I660" s="32"/>
    </row>
    <row r="661" spans="2:9" s="33" customFormat="1" ht="24">
      <c r="B661" s="33" t="s">
        <v>104</v>
      </c>
      <c r="G661" s="34"/>
      <c r="I661" s="32"/>
    </row>
    <row r="662" spans="2:9" s="33" customFormat="1" ht="24">
      <c r="B662" s="33" t="s">
        <v>147</v>
      </c>
      <c r="G662" s="34" t="s">
        <v>112</v>
      </c>
      <c r="I662" s="32"/>
    </row>
    <row r="663" spans="2:9" s="33" customFormat="1" ht="24">
      <c r="B663" s="33" t="s">
        <v>59</v>
      </c>
      <c r="G663" s="34" t="s">
        <v>112</v>
      </c>
      <c r="I663" s="32"/>
    </row>
    <row r="664" spans="2:9" s="33" customFormat="1" ht="24">
      <c r="B664" s="33" t="s">
        <v>148</v>
      </c>
      <c r="G664" s="34"/>
      <c r="I664" s="32"/>
    </row>
    <row r="665" spans="2:9" s="33" customFormat="1" ht="24">
      <c r="B665" s="33" t="s">
        <v>157</v>
      </c>
      <c r="G665" s="34" t="s">
        <v>158</v>
      </c>
      <c r="I665" s="32"/>
    </row>
    <row r="666" spans="7:9" s="33" customFormat="1" ht="24.75" thickBot="1">
      <c r="G666" s="34"/>
      <c r="I666" s="28">
        <f>SUM(I657:I665)</f>
        <v>0</v>
      </c>
    </row>
    <row r="667" spans="1:10" s="26" customFormat="1" ht="24.75" thickTop="1">
      <c r="A667" s="33"/>
      <c r="B667" s="33"/>
      <c r="C667" s="33"/>
      <c r="D667" s="33"/>
      <c r="E667" s="33"/>
      <c r="F667" s="33"/>
      <c r="G667" s="34"/>
      <c r="H667" s="33"/>
      <c r="I667" s="32"/>
      <c r="J667" s="32"/>
    </row>
    <row r="668" spans="1:10" s="26" customFormat="1" ht="24">
      <c r="A668" s="33"/>
      <c r="B668" s="33"/>
      <c r="C668" s="33"/>
      <c r="D668" s="33"/>
      <c r="E668" s="33"/>
      <c r="F668" s="33"/>
      <c r="G668" s="34"/>
      <c r="H668" s="33"/>
      <c r="I668" s="32"/>
      <c r="J668" s="33"/>
    </row>
    <row r="669" spans="7:9" s="26" customFormat="1" ht="24">
      <c r="G669" s="31"/>
      <c r="I669" s="27"/>
    </row>
    <row r="670" spans="7:9" s="33" customFormat="1" ht="24">
      <c r="G670" s="34"/>
      <c r="I670" s="32"/>
    </row>
    <row r="671" spans="7:9" s="33" customFormat="1" ht="24">
      <c r="G671" s="34"/>
      <c r="I671" s="32"/>
    </row>
    <row r="672" spans="7:9" s="33" customFormat="1" ht="24">
      <c r="G672" s="34"/>
      <c r="I672" s="32"/>
    </row>
    <row r="673" spans="7:9" s="33" customFormat="1" ht="24.75" thickBot="1">
      <c r="G673" s="34"/>
      <c r="I673" s="32"/>
    </row>
    <row r="674" spans="1:9" ht="21.75" customHeight="1" thickBot="1">
      <c r="A674" s="102" t="s">
        <v>172</v>
      </c>
      <c r="B674" s="103"/>
      <c r="C674" s="103"/>
      <c r="D674" s="103"/>
      <c r="E674" s="103"/>
      <c r="F674" s="103"/>
      <c r="G674" s="103"/>
      <c r="H674" s="103"/>
      <c r="I674" s="104"/>
    </row>
    <row r="675" spans="1:9" ht="23.25">
      <c r="A675" s="108" t="s">
        <v>81</v>
      </c>
      <c r="B675" s="108"/>
      <c r="C675" s="108"/>
      <c r="D675" s="108"/>
      <c r="E675" s="108"/>
      <c r="F675" s="108"/>
      <c r="G675" s="108"/>
      <c r="H675" s="108"/>
      <c r="I675" s="108"/>
    </row>
    <row r="676" spans="7:9" s="26" customFormat="1" ht="24">
      <c r="G676" s="29" t="s">
        <v>3</v>
      </c>
      <c r="I676" s="27"/>
    </row>
    <row r="677" spans="7:9" s="26" customFormat="1" ht="24">
      <c r="G677" s="29"/>
      <c r="I677" s="27"/>
    </row>
    <row r="678" spans="2:10" s="26" customFormat="1" ht="24">
      <c r="B678" s="26" t="s">
        <v>82</v>
      </c>
      <c r="G678" s="31">
        <v>902</v>
      </c>
      <c r="I678" s="27"/>
      <c r="J678" s="27"/>
    </row>
    <row r="679" spans="2:10" s="26" customFormat="1" ht="24">
      <c r="B679" s="26" t="s">
        <v>83</v>
      </c>
      <c r="G679" s="31">
        <v>906</v>
      </c>
      <c r="I679" s="27"/>
      <c r="J679" s="27"/>
    </row>
    <row r="680" spans="2:10" s="26" customFormat="1" ht="24">
      <c r="B680" s="26" t="s">
        <v>84</v>
      </c>
      <c r="G680" s="31">
        <v>907</v>
      </c>
      <c r="I680" s="27"/>
      <c r="J680" s="27"/>
    </row>
    <row r="681" spans="7:10" s="26" customFormat="1" ht="24" customHeight="1" hidden="1">
      <c r="G681" s="31"/>
      <c r="I681" s="27"/>
      <c r="J681" s="27"/>
    </row>
    <row r="682" spans="7:10" s="26" customFormat="1" ht="24" customHeight="1" hidden="1">
      <c r="G682" s="31"/>
      <c r="I682" s="27"/>
      <c r="J682" s="27"/>
    </row>
    <row r="683" spans="2:10" s="26" customFormat="1" ht="24">
      <c r="B683" s="26" t="s">
        <v>85</v>
      </c>
      <c r="G683" s="31">
        <v>903</v>
      </c>
      <c r="I683" s="27"/>
      <c r="J683" s="27"/>
    </row>
    <row r="684" spans="7:9" s="26" customFormat="1" ht="24" customHeight="1" hidden="1">
      <c r="G684" s="31"/>
      <c r="I684" s="27"/>
    </row>
    <row r="685" spans="2:9" s="26" customFormat="1" ht="24" customHeight="1" hidden="1">
      <c r="B685" s="26" t="s">
        <v>86</v>
      </c>
      <c r="G685" s="31">
        <v>908</v>
      </c>
      <c r="I685" s="27"/>
    </row>
    <row r="686" spans="7:9" s="26" customFormat="1" ht="24.75" thickBot="1">
      <c r="G686" s="31"/>
      <c r="I686" s="28">
        <f>SUM(I677:I685)</f>
        <v>0</v>
      </c>
    </row>
    <row r="687" spans="7:9" s="26" customFormat="1" ht="24.75" thickTop="1">
      <c r="G687" s="31"/>
      <c r="I687" s="27"/>
    </row>
    <row r="688" spans="7:9" s="26" customFormat="1" ht="24">
      <c r="G688" s="31"/>
      <c r="I688" s="27"/>
    </row>
    <row r="689" spans="7:9" s="26" customFormat="1" ht="24">
      <c r="G689" s="31"/>
      <c r="I689" s="27"/>
    </row>
    <row r="690" spans="7:9" s="26" customFormat="1" ht="24.75" thickBot="1">
      <c r="G690" s="31"/>
      <c r="I690" s="27"/>
    </row>
    <row r="691" spans="1:9" ht="21.75" customHeight="1" thickBot="1">
      <c r="A691" s="102" t="s">
        <v>173</v>
      </c>
      <c r="B691" s="103"/>
      <c r="C691" s="103"/>
      <c r="D691" s="103"/>
      <c r="E691" s="103"/>
      <c r="F691" s="103"/>
      <c r="G691" s="103"/>
      <c r="H691" s="103"/>
      <c r="I691" s="104"/>
    </row>
    <row r="692" spans="1:9" ht="23.25" customHeight="1">
      <c r="A692" s="108" t="s">
        <v>87</v>
      </c>
      <c r="B692" s="108"/>
      <c r="C692" s="108"/>
      <c r="D692" s="108"/>
      <c r="E692" s="108"/>
      <c r="F692" s="108"/>
      <c r="G692" s="108"/>
      <c r="H692" s="108"/>
      <c r="I692" s="108"/>
    </row>
    <row r="693" spans="7:9" s="26" customFormat="1" ht="24">
      <c r="G693" s="29" t="s">
        <v>3</v>
      </c>
      <c r="I693" s="27"/>
    </row>
    <row r="694" spans="2:9" s="26" customFormat="1" ht="24">
      <c r="B694" s="26" t="s">
        <v>65</v>
      </c>
      <c r="G694" s="31" t="s">
        <v>66</v>
      </c>
      <c r="I694" s="27"/>
    </row>
    <row r="695" spans="2:9" s="26" customFormat="1" ht="24">
      <c r="B695" s="26" t="s">
        <v>67</v>
      </c>
      <c r="G695" s="31" t="s">
        <v>68</v>
      </c>
      <c r="I695" s="27"/>
    </row>
    <row r="696" spans="2:9" s="26" customFormat="1" ht="24">
      <c r="B696" s="26" t="s">
        <v>105</v>
      </c>
      <c r="G696" s="31" t="s">
        <v>108</v>
      </c>
      <c r="I696" s="27"/>
    </row>
    <row r="697" spans="2:9" s="26" customFormat="1" ht="25.5" customHeight="1">
      <c r="B697" s="26" t="s">
        <v>113</v>
      </c>
      <c r="G697" s="31" t="s">
        <v>121</v>
      </c>
      <c r="I697" s="40"/>
    </row>
    <row r="698" spans="7:9" s="26" customFormat="1" ht="24.75" hidden="1" thickBot="1">
      <c r="G698" s="31"/>
      <c r="I698" s="39">
        <f>SUM(I695:I697)</f>
        <v>0</v>
      </c>
    </row>
    <row r="699" spans="7:9" s="26" customFormat="1" ht="24.75" thickBot="1">
      <c r="G699" s="31"/>
      <c r="I699" s="28">
        <f>SUM(I694:I697)</f>
        <v>0</v>
      </c>
    </row>
    <row r="700" spans="7:9" s="26" customFormat="1" ht="24.75" thickTop="1">
      <c r="G700" s="31"/>
      <c r="I700" s="27"/>
    </row>
    <row r="701" spans="7:9" s="26" customFormat="1" ht="24">
      <c r="G701" s="31"/>
      <c r="I701" s="27"/>
    </row>
    <row r="702" spans="7:9" s="26" customFormat="1" ht="24">
      <c r="G702" s="31"/>
      <c r="I702" s="27"/>
    </row>
    <row r="703" spans="7:9" s="26" customFormat="1" ht="24">
      <c r="G703" s="31"/>
      <c r="I703" s="27"/>
    </row>
    <row r="704" spans="7:9" s="26" customFormat="1" ht="24">
      <c r="G704" s="31"/>
      <c r="I704" s="27"/>
    </row>
    <row r="705" spans="7:9" s="26" customFormat="1" ht="24">
      <c r="G705" s="31"/>
      <c r="I705" s="27"/>
    </row>
    <row r="706" spans="7:9" s="26" customFormat="1" ht="24.75" thickBot="1">
      <c r="G706" s="31"/>
      <c r="I706" s="27"/>
    </row>
    <row r="707" spans="1:9" ht="21.75" customHeight="1" thickBot="1">
      <c r="A707" s="102" t="s">
        <v>174</v>
      </c>
      <c r="B707" s="103"/>
      <c r="C707" s="103"/>
      <c r="D707" s="103"/>
      <c r="E707" s="103"/>
      <c r="F707" s="103"/>
      <c r="G707" s="103"/>
      <c r="H707" s="103"/>
      <c r="I707" s="104"/>
    </row>
    <row r="708" spans="1:9" ht="23.25">
      <c r="A708" s="108" t="s">
        <v>88</v>
      </c>
      <c r="B708" s="108"/>
      <c r="C708" s="108"/>
      <c r="D708" s="108"/>
      <c r="E708" s="108"/>
      <c r="F708" s="108"/>
      <c r="G708" s="108"/>
      <c r="H708" s="108"/>
      <c r="I708" s="108"/>
    </row>
    <row r="709" spans="7:9" s="26" customFormat="1" ht="24">
      <c r="G709" s="29" t="s">
        <v>3</v>
      </c>
      <c r="I709" s="27"/>
    </row>
    <row r="710" spans="2:9" s="26" customFormat="1" ht="24">
      <c r="B710" s="26" t="s">
        <v>77</v>
      </c>
      <c r="G710" s="31" t="s">
        <v>78</v>
      </c>
      <c r="I710" s="32"/>
    </row>
    <row r="711" spans="2:9" s="26" customFormat="1" ht="24">
      <c r="B711" s="26" t="s">
        <v>79</v>
      </c>
      <c r="G711" s="31" t="s">
        <v>80</v>
      </c>
      <c r="I711" s="27"/>
    </row>
    <row r="712" spans="2:9" s="26" customFormat="1" ht="24">
      <c r="B712" s="26" t="s">
        <v>73</v>
      </c>
      <c r="G712" s="31" t="s">
        <v>74</v>
      </c>
      <c r="I712" s="27"/>
    </row>
    <row r="713" spans="2:9" s="26" customFormat="1" ht="24">
      <c r="B713" s="26" t="s">
        <v>107</v>
      </c>
      <c r="G713" s="31" t="s">
        <v>109</v>
      </c>
      <c r="I713" s="27"/>
    </row>
    <row r="714" spans="2:9" s="26" customFormat="1" ht="24">
      <c r="B714" s="26" t="s">
        <v>75</v>
      </c>
      <c r="G714" s="31" t="s">
        <v>76</v>
      </c>
      <c r="I714" s="27"/>
    </row>
    <row r="715" spans="2:9" s="26" customFormat="1" ht="24">
      <c r="B715" s="26" t="s">
        <v>102</v>
      </c>
      <c r="G715" s="31" t="s">
        <v>103</v>
      </c>
      <c r="I715" s="27"/>
    </row>
    <row r="716" spans="2:9" s="26" customFormat="1" ht="24">
      <c r="B716" s="26" t="s">
        <v>122</v>
      </c>
      <c r="G716" s="31" t="s">
        <v>124</v>
      </c>
      <c r="I716" s="27"/>
    </row>
    <row r="717" spans="2:9" s="26" customFormat="1" ht="24">
      <c r="B717" s="26" t="s">
        <v>123</v>
      </c>
      <c r="G717" s="31" t="s">
        <v>125</v>
      </c>
      <c r="I717" s="27"/>
    </row>
    <row r="718" spans="2:9" s="26" customFormat="1" ht="24">
      <c r="B718" s="26" t="s">
        <v>110</v>
      </c>
      <c r="G718" s="31" t="s">
        <v>111</v>
      </c>
      <c r="I718" s="27"/>
    </row>
    <row r="719" spans="7:9" s="26" customFormat="1" ht="24.75" thickBot="1">
      <c r="G719" s="31"/>
      <c r="I719" s="28">
        <f>SUM(I710:I718)</f>
        <v>0</v>
      </c>
    </row>
    <row r="720" spans="7:9" s="26" customFormat="1" ht="24.75" thickTop="1">
      <c r="G720" s="31"/>
      <c r="I720" s="27"/>
    </row>
    <row r="721" spans="7:9" s="26" customFormat="1" ht="24">
      <c r="G721" s="31"/>
      <c r="I721" s="27"/>
    </row>
    <row r="722" spans="7:9" s="26" customFormat="1" ht="24.75" thickBot="1">
      <c r="G722" s="31"/>
      <c r="I722" s="27"/>
    </row>
    <row r="723" spans="1:9" ht="21.75" customHeight="1" thickBot="1">
      <c r="A723" s="102" t="s">
        <v>175</v>
      </c>
      <c r="B723" s="103"/>
      <c r="C723" s="103"/>
      <c r="D723" s="103"/>
      <c r="E723" s="103"/>
      <c r="F723" s="103"/>
      <c r="G723" s="103"/>
      <c r="H723" s="103"/>
      <c r="I723" s="104"/>
    </row>
    <row r="724" spans="1:9" ht="23.25">
      <c r="A724" s="105" t="s">
        <v>89</v>
      </c>
      <c r="B724" s="105"/>
      <c r="C724" s="105"/>
      <c r="D724" s="105"/>
      <c r="E724" s="105"/>
      <c r="F724" s="105"/>
      <c r="G724" s="105"/>
      <c r="H724" s="105"/>
      <c r="I724" s="105"/>
    </row>
    <row r="725" spans="7:9" s="26" customFormat="1" ht="24">
      <c r="G725" s="29" t="s">
        <v>3</v>
      </c>
      <c r="I725" s="27"/>
    </row>
    <row r="726" spans="2:9" s="26" customFormat="1" ht="24">
      <c r="B726" s="26" t="s">
        <v>90</v>
      </c>
      <c r="G726" s="31" t="s">
        <v>91</v>
      </c>
      <c r="I726" s="27"/>
    </row>
    <row r="727" spans="2:9" s="26" customFormat="1" ht="24">
      <c r="B727" s="26" t="s">
        <v>71</v>
      </c>
      <c r="G727" s="31" t="s">
        <v>72</v>
      </c>
      <c r="I727" s="27"/>
    </row>
    <row r="728" spans="2:9" s="26" customFormat="1" ht="24">
      <c r="B728" s="26" t="s">
        <v>69</v>
      </c>
      <c r="G728" s="31" t="s">
        <v>70</v>
      </c>
      <c r="I728" s="32"/>
    </row>
    <row r="729" spans="2:9" s="26" customFormat="1" ht="24">
      <c r="B729" s="26" t="s">
        <v>92</v>
      </c>
      <c r="G729" s="31" t="s">
        <v>93</v>
      </c>
      <c r="I729" s="27"/>
    </row>
    <row r="730" spans="2:9" s="26" customFormat="1" ht="24">
      <c r="B730" s="26" t="s">
        <v>94</v>
      </c>
      <c r="G730" s="31" t="s">
        <v>95</v>
      </c>
      <c r="I730" s="27"/>
    </row>
    <row r="731" spans="2:9" s="26" customFormat="1" ht="24">
      <c r="B731" s="26" t="s">
        <v>143</v>
      </c>
      <c r="G731" s="31" t="s">
        <v>144</v>
      </c>
      <c r="I731" s="27"/>
    </row>
    <row r="732" spans="2:9" s="26" customFormat="1" ht="24">
      <c r="B732" s="26" t="s">
        <v>145</v>
      </c>
      <c r="G732" s="31" t="s">
        <v>146</v>
      </c>
      <c r="I732" s="27"/>
    </row>
    <row r="733" spans="2:9" s="26" customFormat="1" ht="24">
      <c r="B733" s="26" t="s">
        <v>150</v>
      </c>
      <c r="G733" s="31" t="s">
        <v>151</v>
      </c>
      <c r="I733" s="27"/>
    </row>
    <row r="734" spans="7:9" s="26" customFormat="1" ht="24.75" thickBot="1">
      <c r="G734" s="31"/>
      <c r="I734" s="28">
        <f>SUM(I726:I733)</f>
        <v>0</v>
      </c>
    </row>
    <row r="735" spans="7:9" s="26" customFormat="1" ht="24.75" thickTop="1">
      <c r="G735" s="31"/>
      <c r="I735" s="27"/>
    </row>
    <row r="736" spans="7:9" s="26" customFormat="1" ht="24">
      <c r="G736" s="31"/>
      <c r="I736" s="27"/>
    </row>
    <row r="737" spans="7:9" s="26" customFormat="1" ht="24">
      <c r="G737" s="31"/>
      <c r="I737" s="27"/>
    </row>
    <row r="738" spans="7:9" s="26" customFormat="1" ht="24">
      <c r="G738" s="31"/>
      <c r="I738" s="27"/>
    </row>
    <row r="739" spans="7:9" s="26" customFormat="1" ht="24.75" thickBot="1">
      <c r="G739" s="31"/>
      <c r="I739" s="27"/>
    </row>
    <row r="740" spans="1:9" ht="21.75" customHeight="1" thickBot="1">
      <c r="A740" s="102" t="s">
        <v>176</v>
      </c>
      <c r="B740" s="103"/>
      <c r="C740" s="103"/>
      <c r="D740" s="103"/>
      <c r="E740" s="103"/>
      <c r="F740" s="103"/>
      <c r="G740" s="103"/>
      <c r="H740" s="103"/>
      <c r="I740" s="104"/>
    </row>
    <row r="741" spans="1:9" ht="23.25">
      <c r="A741" s="105" t="s">
        <v>96</v>
      </c>
      <c r="B741" s="105"/>
      <c r="C741" s="105"/>
      <c r="D741" s="105"/>
      <c r="E741" s="105"/>
      <c r="F741" s="105"/>
      <c r="G741" s="105"/>
      <c r="H741" s="105"/>
      <c r="I741" s="105"/>
    </row>
    <row r="742" spans="7:9" s="26" customFormat="1" ht="24">
      <c r="G742" s="29" t="s">
        <v>3</v>
      </c>
      <c r="I742" s="27"/>
    </row>
    <row r="743" spans="2:9" s="26" customFormat="1" ht="24">
      <c r="B743" s="26" t="s">
        <v>97</v>
      </c>
      <c r="G743" s="31" t="s">
        <v>98</v>
      </c>
      <c r="I743" s="27"/>
    </row>
    <row r="744" spans="2:9" s="26" customFormat="1" ht="24">
      <c r="B744" s="26" t="s">
        <v>116</v>
      </c>
      <c r="G744" s="31" t="s">
        <v>117</v>
      </c>
      <c r="I744" s="27"/>
    </row>
    <row r="745" spans="7:9" s="26" customFormat="1" ht="24.75" thickBot="1">
      <c r="G745" s="31"/>
      <c r="I745" s="28">
        <f>SUM(I743:I744)</f>
        <v>0</v>
      </c>
    </row>
    <row r="746" spans="7:9" s="26" customFormat="1" ht="24.75" thickTop="1">
      <c r="G746" s="31"/>
      <c r="I746" s="32"/>
    </row>
    <row r="747" spans="7:9" s="26" customFormat="1" ht="24">
      <c r="G747" s="31"/>
      <c r="I747" s="32"/>
    </row>
    <row r="748" spans="7:9" s="26" customFormat="1" ht="24">
      <c r="G748" s="31"/>
      <c r="I748" s="32"/>
    </row>
    <row r="749" spans="7:9" s="26" customFormat="1" ht="24">
      <c r="G749" s="31"/>
      <c r="I749" s="32"/>
    </row>
    <row r="750" spans="7:9" s="26" customFormat="1" ht="24">
      <c r="G750" s="31"/>
      <c r="I750" s="32"/>
    </row>
    <row r="751" spans="7:9" s="26" customFormat="1" ht="24">
      <c r="G751" s="31"/>
      <c r="I751" s="32"/>
    </row>
    <row r="752" spans="1:9" s="2" customFormat="1" ht="24" thickBot="1">
      <c r="A752" s="107"/>
      <c r="B752" s="107"/>
      <c r="C752" s="107"/>
      <c r="D752" s="107"/>
      <c r="E752" s="107"/>
      <c r="F752" s="107"/>
      <c r="G752" s="107"/>
      <c r="H752" s="107"/>
      <c r="I752" s="107"/>
    </row>
    <row r="753" spans="1:9" ht="21.75" customHeight="1" thickBot="1">
      <c r="A753" s="102" t="s">
        <v>177</v>
      </c>
      <c r="B753" s="103"/>
      <c r="C753" s="103"/>
      <c r="D753" s="103"/>
      <c r="E753" s="103"/>
      <c r="F753" s="103"/>
      <c r="G753" s="103"/>
      <c r="H753" s="103"/>
      <c r="I753" s="104"/>
    </row>
    <row r="754" spans="1:9" ht="23.25">
      <c r="A754" s="105" t="s">
        <v>99</v>
      </c>
      <c r="B754" s="105"/>
      <c r="C754" s="105"/>
      <c r="D754" s="105"/>
      <c r="E754" s="105"/>
      <c r="F754" s="105"/>
      <c r="G754" s="105"/>
      <c r="H754" s="105"/>
      <c r="I754" s="105"/>
    </row>
    <row r="755" spans="7:9" s="33" customFormat="1" ht="24">
      <c r="G755" s="29" t="s">
        <v>3</v>
      </c>
      <c r="I755" s="32"/>
    </row>
    <row r="756" spans="2:9" s="33" customFormat="1" ht="24">
      <c r="B756" s="33" t="s">
        <v>16</v>
      </c>
      <c r="G756" s="34" t="s">
        <v>58</v>
      </c>
      <c r="I756" s="32"/>
    </row>
    <row r="757" spans="2:9" s="33" customFormat="1" ht="24">
      <c r="B757" s="33" t="s">
        <v>100</v>
      </c>
      <c r="G757" s="34" t="s">
        <v>159</v>
      </c>
      <c r="I757" s="32"/>
    </row>
    <row r="758" spans="2:9" s="33" customFormat="1" ht="24" hidden="1">
      <c r="B758" s="33" t="s">
        <v>13</v>
      </c>
      <c r="G758" s="34" t="s">
        <v>101</v>
      </c>
      <c r="I758" s="32"/>
    </row>
    <row r="759" spans="2:9" s="33" customFormat="1" ht="24">
      <c r="B759" s="33" t="s">
        <v>13</v>
      </c>
      <c r="G759" s="34" t="s">
        <v>101</v>
      </c>
      <c r="I759" s="32"/>
    </row>
    <row r="760" spans="2:9" s="33" customFormat="1" ht="24">
      <c r="B760" s="33" t="s">
        <v>104</v>
      </c>
      <c r="G760" s="34"/>
      <c r="I760" s="32"/>
    </row>
    <row r="761" spans="2:9" s="33" customFormat="1" ht="24">
      <c r="B761" s="33" t="s">
        <v>147</v>
      </c>
      <c r="G761" s="34" t="s">
        <v>112</v>
      </c>
      <c r="I761" s="32"/>
    </row>
    <row r="762" spans="2:9" s="33" customFormat="1" ht="24">
      <c r="B762" s="33" t="s">
        <v>59</v>
      </c>
      <c r="G762" s="34" t="s">
        <v>112</v>
      </c>
      <c r="I762" s="32"/>
    </row>
    <row r="763" spans="2:9" s="33" customFormat="1" ht="24">
      <c r="B763" s="33" t="s">
        <v>148</v>
      </c>
      <c r="G763" s="34"/>
      <c r="I763" s="32"/>
    </row>
    <row r="764" spans="2:9" s="33" customFormat="1" ht="24">
      <c r="B764" s="33" t="s">
        <v>157</v>
      </c>
      <c r="G764" s="34" t="s">
        <v>158</v>
      </c>
      <c r="I764" s="32"/>
    </row>
    <row r="765" spans="7:9" s="33" customFormat="1" ht="24.75" thickBot="1">
      <c r="G765" s="34"/>
      <c r="I765" s="28">
        <f>SUM(I756:I764)</f>
        <v>0</v>
      </c>
    </row>
    <row r="766" spans="1:10" s="26" customFormat="1" ht="24.75" thickTop="1">
      <c r="A766" s="33"/>
      <c r="B766" s="33"/>
      <c r="C766" s="33"/>
      <c r="D766" s="33"/>
      <c r="E766" s="33"/>
      <c r="F766" s="33"/>
      <c r="G766" s="34"/>
      <c r="H766" s="33"/>
      <c r="I766" s="32"/>
      <c r="J766" s="32"/>
    </row>
    <row r="767" spans="1:10" s="26" customFormat="1" ht="24">
      <c r="A767" s="33"/>
      <c r="B767" s="33"/>
      <c r="C767" s="33"/>
      <c r="D767" s="33"/>
      <c r="E767" s="33"/>
      <c r="F767" s="33"/>
      <c r="G767" s="34"/>
      <c r="H767" s="33"/>
      <c r="I767" s="32"/>
      <c r="J767" s="33"/>
    </row>
    <row r="768" spans="7:9" s="26" customFormat="1" ht="24">
      <c r="G768" s="31"/>
      <c r="I768" s="27"/>
    </row>
    <row r="769" spans="7:9" s="33" customFormat="1" ht="24">
      <c r="G769" s="34"/>
      <c r="I769" s="32"/>
    </row>
    <row r="770" spans="7:9" s="33" customFormat="1" ht="24">
      <c r="G770" s="34"/>
      <c r="I770" s="32"/>
    </row>
    <row r="771" spans="7:9" s="33" customFormat="1" ht="24">
      <c r="G771" s="34"/>
      <c r="I771" s="32"/>
    </row>
    <row r="772" spans="7:9" s="33" customFormat="1" ht="24.75" thickBot="1">
      <c r="G772" s="34"/>
      <c r="I772" s="32"/>
    </row>
    <row r="773" spans="1:9" ht="21.75" customHeight="1" thickBot="1">
      <c r="A773" s="102" t="s">
        <v>178</v>
      </c>
      <c r="B773" s="103"/>
      <c r="C773" s="103"/>
      <c r="D773" s="103"/>
      <c r="E773" s="103"/>
      <c r="F773" s="103"/>
      <c r="G773" s="103"/>
      <c r="H773" s="103"/>
      <c r="I773" s="104"/>
    </row>
    <row r="774" spans="1:9" ht="23.25">
      <c r="A774" s="108" t="s">
        <v>81</v>
      </c>
      <c r="B774" s="108"/>
      <c r="C774" s="108"/>
      <c r="D774" s="108"/>
      <c r="E774" s="108"/>
      <c r="F774" s="108"/>
      <c r="G774" s="108"/>
      <c r="H774" s="108"/>
      <c r="I774" s="108"/>
    </row>
    <row r="775" spans="7:9" s="26" customFormat="1" ht="24">
      <c r="G775" s="29" t="s">
        <v>3</v>
      </c>
      <c r="I775" s="27"/>
    </row>
    <row r="776" spans="7:9" s="26" customFormat="1" ht="24">
      <c r="G776" s="29"/>
      <c r="I776" s="27"/>
    </row>
    <row r="777" spans="2:10" s="26" customFormat="1" ht="24">
      <c r="B777" s="26" t="s">
        <v>82</v>
      </c>
      <c r="G777" s="31">
        <v>902</v>
      </c>
      <c r="I777" s="27"/>
      <c r="J777" s="27"/>
    </row>
    <row r="778" spans="2:10" s="26" customFormat="1" ht="24">
      <c r="B778" s="26" t="s">
        <v>83</v>
      </c>
      <c r="G778" s="31">
        <v>906</v>
      </c>
      <c r="I778" s="27"/>
      <c r="J778" s="27"/>
    </row>
    <row r="779" spans="2:10" s="26" customFormat="1" ht="24">
      <c r="B779" s="26" t="s">
        <v>84</v>
      </c>
      <c r="G779" s="31">
        <v>907</v>
      </c>
      <c r="I779" s="27"/>
      <c r="J779" s="27"/>
    </row>
    <row r="780" spans="7:10" s="26" customFormat="1" ht="24" customHeight="1" hidden="1">
      <c r="G780" s="31"/>
      <c r="I780" s="27"/>
      <c r="J780" s="27"/>
    </row>
    <row r="781" spans="7:10" s="26" customFormat="1" ht="24" customHeight="1" hidden="1">
      <c r="G781" s="31"/>
      <c r="I781" s="27"/>
      <c r="J781" s="27"/>
    </row>
    <row r="782" spans="2:10" s="26" customFormat="1" ht="24">
      <c r="B782" s="26" t="s">
        <v>85</v>
      </c>
      <c r="G782" s="31">
        <v>903</v>
      </c>
      <c r="I782" s="27"/>
      <c r="J782" s="27"/>
    </row>
    <row r="783" spans="7:9" s="26" customFormat="1" ht="24" customHeight="1" hidden="1">
      <c r="G783" s="31"/>
      <c r="I783" s="27"/>
    </row>
    <row r="784" spans="2:9" s="26" customFormat="1" ht="24" customHeight="1" hidden="1">
      <c r="B784" s="26" t="s">
        <v>86</v>
      </c>
      <c r="G784" s="31">
        <v>908</v>
      </c>
      <c r="I784" s="27"/>
    </row>
    <row r="785" spans="7:9" s="26" customFormat="1" ht="24.75" thickBot="1">
      <c r="G785" s="31"/>
      <c r="I785" s="28">
        <f>SUM(I776:I784)</f>
        <v>0</v>
      </c>
    </row>
    <row r="786" spans="7:9" s="26" customFormat="1" ht="24.75" thickTop="1">
      <c r="G786" s="31"/>
      <c r="I786" s="27"/>
    </row>
    <row r="787" spans="7:9" s="26" customFormat="1" ht="24">
      <c r="G787" s="31"/>
      <c r="I787" s="27"/>
    </row>
    <row r="788" spans="7:9" s="26" customFormat="1" ht="24">
      <c r="G788" s="31"/>
      <c r="I788" s="27"/>
    </row>
    <row r="789" spans="7:9" s="26" customFormat="1" ht="24.75" thickBot="1">
      <c r="G789" s="31"/>
      <c r="I789" s="27"/>
    </row>
    <row r="790" spans="1:9" ht="21.75" customHeight="1" thickBot="1">
      <c r="A790" s="102" t="s">
        <v>179</v>
      </c>
      <c r="B790" s="103"/>
      <c r="C790" s="103"/>
      <c r="D790" s="103"/>
      <c r="E790" s="103"/>
      <c r="F790" s="103"/>
      <c r="G790" s="103"/>
      <c r="H790" s="103"/>
      <c r="I790" s="104"/>
    </row>
    <row r="791" spans="1:9" ht="23.25" customHeight="1">
      <c r="A791" s="108" t="s">
        <v>87</v>
      </c>
      <c r="B791" s="108"/>
      <c r="C791" s="108"/>
      <c r="D791" s="108"/>
      <c r="E791" s="108"/>
      <c r="F791" s="108"/>
      <c r="G791" s="108"/>
      <c r="H791" s="108"/>
      <c r="I791" s="108"/>
    </row>
    <row r="792" spans="7:9" s="26" customFormat="1" ht="24">
      <c r="G792" s="29" t="s">
        <v>3</v>
      </c>
      <c r="I792" s="27"/>
    </row>
    <row r="793" spans="2:9" s="26" customFormat="1" ht="24">
      <c r="B793" s="26" t="s">
        <v>65</v>
      </c>
      <c r="G793" s="31" t="s">
        <v>66</v>
      </c>
      <c r="I793" s="27"/>
    </row>
    <row r="794" spans="2:9" s="26" customFormat="1" ht="24">
      <c r="B794" s="26" t="s">
        <v>67</v>
      </c>
      <c r="G794" s="31" t="s">
        <v>68</v>
      </c>
      <c r="I794" s="27"/>
    </row>
    <row r="795" spans="2:9" s="26" customFormat="1" ht="24">
      <c r="B795" s="26" t="s">
        <v>105</v>
      </c>
      <c r="G795" s="31" t="s">
        <v>108</v>
      </c>
      <c r="I795" s="27"/>
    </row>
    <row r="796" spans="2:9" s="26" customFormat="1" ht="25.5" customHeight="1">
      <c r="B796" s="26" t="s">
        <v>113</v>
      </c>
      <c r="G796" s="31" t="s">
        <v>121</v>
      </c>
      <c r="I796" s="40"/>
    </row>
    <row r="797" spans="7:9" s="26" customFormat="1" ht="24.75" hidden="1" thickBot="1">
      <c r="G797" s="31"/>
      <c r="I797" s="39">
        <f>SUM(I794:I796)</f>
        <v>0</v>
      </c>
    </row>
    <row r="798" spans="7:9" s="26" customFormat="1" ht="24.75" thickBot="1">
      <c r="G798" s="31"/>
      <c r="I798" s="28">
        <f>SUM(I793:I796)</f>
        <v>0</v>
      </c>
    </row>
    <row r="799" spans="7:9" s="26" customFormat="1" ht="24.75" thickTop="1">
      <c r="G799" s="31"/>
      <c r="I799" s="27"/>
    </row>
    <row r="800" spans="7:9" s="26" customFormat="1" ht="24">
      <c r="G800" s="31"/>
      <c r="I800" s="27"/>
    </row>
    <row r="801" spans="7:9" s="26" customFormat="1" ht="24">
      <c r="G801" s="31"/>
      <c r="I801" s="27"/>
    </row>
    <row r="802" spans="7:9" s="26" customFormat="1" ht="24">
      <c r="G802" s="31"/>
      <c r="I802" s="27"/>
    </row>
    <row r="803" spans="7:9" s="26" customFormat="1" ht="24">
      <c r="G803" s="31"/>
      <c r="I803" s="27"/>
    </row>
    <row r="804" spans="7:9" s="26" customFormat="1" ht="24">
      <c r="G804" s="31"/>
      <c r="I804" s="27"/>
    </row>
    <row r="805" spans="7:9" s="26" customFormat="1" ht="24.75" thickBot="1">
      <c r="G805" s="31"/>
      <c r="I805" s="27"/>
    </row>
    <row r="806" spans="1:9" ht="21.75" customHeight="1" thickBot="1">
      <c r="A806" s="102" t="s">
        <v>180</v>
      </c>
      <c r="B806" s="103"/>
      <c r="C806" s="103"/>
      <c r="D806" s="103"/>
      <c r="E806" s="103"/>
      <c r="F806" s="103"/>
      <c r="G806" s="103"/>
      <c r="H806" s="103"/>
      <c r="I806" s="104"/>
    </row>
    <row r="807" spans="1:9" ht="23.25">
      <c r="A807" s="108" t="s">
        <v>88</v>
      </c>
      <c r="B807" s="108"/>
      <c r="C807" s="108"/>
      <c r="D807" s="108"/>
      <c r="E807" s="108"/>
      <c r="F807" s="108"/>
      <c r="G807" s="108"/>
      <c r="H807" s="108"/>
      <c r="I807" s="108"/>
    </row>
    <row r="808" spans="7:9" s="26" customFormat="1" ht="24">
      <c r="G808" s="29" t="s">
        <v>3</v>
      </c>
      <c r="I808" s="27"/>
    </row>
    <row r="809" spans="2:10" s="26" customFormat="1" ht="24">
      <c r="B809" s="26" t="s">
        <v>77</v>
      </c>
      <c r="G809" s="31" t="s">
        <v>78</v>
      </c>
      <c r="I809" s="32"/>
      <c r="J809" s="32"/>
    </row>
    <row r="810" spans="2:10" s="26" customFormat="1" ht="24">
      <c r="B810" s="26" t="s">
        <v>79</v>
      </c>
      <c r="G810" s="31" t="s">
        <v>80</v>
      </c>
      <c r="I810" s="27"/>
      <c r="J810" s="27"/>
    </row>
    <row r="811" spans="2:10" s="26" customFormat="1" ht="24">
      <c r="B811" s="26" t="s">
        <v>73</v>
      </c>
      <c r="G811" s="31" t="s">
        <v>74</v>
      </c>
      <c r="I811" s="27"/>
      <c r="J811" s="27"/>
    </row>
    <row r="812" spans="2:10" s="26" customFormat="1" ht="24">
      <c r="B812" s="26" t="s">
        <v>107</v>
      </c>
      <c r="G812" s="31" t="s">
        <v>109</v>
      </c>
      <c r="I812" s="27"/>
      <c r="J812" s="27"/>
    </row>
    <row r="813" spans="2:10" s="26" customFormat="1" ht="24">
      <c r="B813" s="26" t="s">
        <v>75</v>
      </c>
      <c r="G813" s="31" t="s">
        <v>76</v>
      </c>
      <c r="I813" s="27"/>
      <c r="J813" s="27"/>
    </row>
    <row r="814" spans="2:10" s="26" customFormat="1" ht="24">
      <c r="B814" s="26" t="s">
        <v>102</v>
      </c>
      <c r="G814" s="31" t="s">
        <v>103</v>
      </c>
      <c r="I814" s="27"/>
      <c r="J814" s="27"/>
    </row>
    <row r="815" spans="2:10" s="26" customFormat="1" ht="24">
      <c r="B815" s="26" t="s">
        <v>122</v>
      </c>
      <c r="G815" s="31" t="s">
        <v>124</v>
      </c>
      <c r="I815" s="27"/>
      <c r="J815" s="27"/>
    </row>
    <row r="816" spans="2:10" s="26" customFormat="1" ht="24">
      <c r="B816" s="26" t="s">
        <v>123</v>
      </c>
      <c r="G816" s="31" t="s">
        <v>125</v>
      </c>
      <c r="I816" s="27"/>
      <c r="J816" s="27"/>
    </row>
    <row r="817" spans="2:10" s="26" customFormat="1" ht="24">
      <c r="B817" s="26" t="s">
        <v>110</v>
      </c>
      <c r="G817" s="31" t="s">
        <v>111</v>
      </c>
      <c r="I817" s="27"/>
      <c r="J817" s="27"/>
    </row>
    <row r="818" spans="7:9" s="26" customFormat="1" ht="24.75" thickBot="1">
      <c r="G818" s="31"/>
      <c r="I818" s="28">
        <f>SUM(I809:I817)</f>
        <v>0</v>
      </c>
    </row>
    <row r="819" spans="7:9" s="26" customFormat="1" ht="24.75" thickTop="1">
      <c r="G819" s="31"/>
      <c r="I819" s="27"/>
    </row>
    <row r="820" spans="7:9" s="26" customFormat="1" ht="24">
      <c r="G820" s="31"/>
      <c r="I820" s="27"/>
    </row>
    <row r="821" spans="7:9" s="26" customFormat="1" ht="24.75" thickBot="1">
      <c r="G821" s="31"/>
      <c r="I821" s="27"/>
    </row>
    <row r="822" spans="1:9" ht="21.75" customHeight="1" thickBot="1">
      <c r="A822" s="102" t="s">
        <v>181</v>
      </c>
      <c r="B822" s="103"/>
      <c r="C822" s="103"/>
      <c r="D822" s="103"/>
      <c r="E822" s="103"/>
      <c r="F822" s="103"/>
      <c r="G822" s="103"/>
      <c r="H822" s="103"/>
      <c r="I822" s="104"/>
    </row>
    <row r="823" spans="1:9" ht="23.25">
      <c r="A823" s="105" t="s">
        <v>89</v>
      </c>
      <c r="B823" s="105"/>
      <c r="C823" s="105"/>
      <c r="D823" s="105"/>
      <c r="E823" s="105"/>
      <c r="F823" s="105"/>
      <c r="G823" s="105"/>
      <c r="H823" s="105"/>
      <c r="I823" s="105"/>
    </row>
    <row r="824" spans="7:9" s="26" customFormat="1" ht="24">
      <c r="G824" s="29" t="s">
        <v>3</v>
      </c>
      <c r="I824" s="27"/>
    </row>
    <row r="825" spans="2:10" s="26" customFormat="1" ht="24">
      <c r="B825" s="26" t="s">
        <v>90</v>
      </c>
      <c r="G825" s="31" t="s">
        <v>91</v>
      </c>
      <c r="I825" s="27"/>
      <c r="J825" s="27"/>
    </row>
    <row r="826" spans="2:10" s="26" customFormat="1" ht="24">
      <c r="B826" s="26" t="s">
        <v>71</v>
      </c>
      <c r="G826" s="31" t="s">
        <v>72</v>
      </c>
      <c r="I826" s="27"/>
      <c r="J826" s="27"/>
    </row>
    <row r="827" spans="2:10" s="26" customFormat="1" ht="24">
      <c r="B827" s="26" t="s">
        <v>69</v>
      </c>
      <c r="G827" s="31" t="s">
        <v>70</v>
      </c>
      <c r="I827" s="32"/>
      <c r="J827" s="32"/>
    </row>
    <row r="828" spans="2:10" s="26" customFormat="1" ht="24">
      <c r="B828" s="26" t="s">
        <v>92</v>
      </c>
      <c r="G828" s="31" t="s">
        <v>93</v>
      </c>
      <c r="I828" s="27"/>
      <c r="J828" s="27"/>
    </row>
    <row r="829" spans="2:10" s="26" customFormat="1" ht="24">
      <c r="B829" s="26" t="s">
        <v>94</v>
      </c>
      <c r="G829" s="31" t="s">
        <v>95</v>
      </c>
      <c r="I829" s="27"/>
      <c r="J829" s="27"/>
    </row>
    <row r="830" spans="2:10" s="26" customFormat="1" ht="24">
      <c r="B830" s="26" t="s">
        <v>143</v>
      </c>
      <c r="G830" s="31" t="s">
        <v>144</v>
      </c>
      <c r="I830" s="27"/>
      <c r="J830" s="27"/>
    </row>
    <row r="831" spans="2:10" s="26" customFormat="1" ht="24">
      <c r="B831" s="26" t="s">
        <v>145</v>
      </c>
      <c r="G831" s="31" t="s">
        <v>146</v>
      </c>
      <c r="I831" s="27"/>
      <c r="J831" s="27"/>
    </row>
    <row r="832" spans="2:10" s="26" customFormat="1" ht="24">
      <c r="B832" s="26" t="s">
        <v>150</v>
      </c>
      <c r="G832" s="31" t="s">
        <v>151</v>
      </c>
      <c r="I832" s="27"/>
      <c r="J832" s="27"/>
    </row>
    <row r="833" spans="7:9" s="26" customFormat="1" ht="24.75" thickBot="1">
      <c r="G833" s="31"/>
      <c r="I833" s="28">
        <f>SUM(I825:I832)</f>
        <v>0</v>
      </c>
    </row>
    <row r="834" spans="7:9" s="26" customFormat="1" ht="24.75" thickTop="1">
      <c r="G834" s="31"/>
      <c r="I834" s="27"/>
    </row>
    <row r="835" spans="7:9" s="26" customFormat="1" ht="24">
      <c r="G835" s="31"/>
      <c r="I835" s="27"/>
    </row>
    <row r="836" spans="7:9" s="26" customFormat="1" ht="24">
      <c r="G836" s="31"/>
      <c r="I836" s="27"/>
    </row>
    <row r="837" spans="7:9" s="26" customFormat="1" ht="24">
      <c r="G837" s="31"/>
      <c r="I837" s="27"/>
    </row>
    <row r="838" spans="7:9" s="26" customFormat="1" ht="24.75" thickBot="1">
      <c r="G838" s="31"/>
      <c r="I838" s="27"/>
    </row>
    <row r="839" spans="1:9" ht="21.75" customHeight="1" thickBot="1">
      <c r="A839" s="102" t="s">
        <v>182</v>
      </c>
      <c r="B839" s="103"/>
      <c r="C839" s="103"/>
      <c r="D839" s="103"/>
      <c r="E839" s="103"/>
      <c r="F839" s="103"/>
      <c r="G839" s="103"/>
      <c r="H839" s="103"/>
      <c r="I839" s="104"/>
    </row>
    <row r="840" spans="1:9" ht="23.25">
      <c r="A840" s="105" t="s">
        <v>96</v>
      </c>
      <c r="B840" s="105"/>
      <c r="C840" s="105"/>
      <c r="D840" s="105"/>
      <c r="E840" s="105"/>
      <c r="F840" s="105"/>
      <c r="G840" s="105"/>
      <c r="H840" s="105"/>
      <c r="I840" s="105"/>
    </row>
    <row r="841" spans="7:9" s="26" customFormat="1" ht="24">
      <c r="G841" s="29" t="s">
        <v>3</v>
      </c>
      <c r="I841" s="27"/>
    </row>
    <row r="842" spans="2:9" s="26" customFormat="1" ht="24">
      <c r="B842" s="26" t="s">
        <v>97</v>
      </c>
      <c r="G842" s="31" t="s">
        <v>98</v>
      </c>
      <c r="I842" s="27"/>
    </row>
    <row r="843" spans="2:9" s="26" customFormat="1" ht="24">
      <c r="B843" s="26" t="s">
        <v>116</v>
      </c>
      <c r="G843" s="31" t="s">
        <v>117</v>
      </c>
      <c r="I843" s="27"/>
    </row>
    <row r="844" spans="7:9" s="26" customFormat="1" ht="24.75" thickBot="1">
      <c r="G844" s="31"/>
      <c r="I844" s="28">
        <f>SUM(I842:I843)</f>
        <v>0</v>
      </c>
    </row>
    <row r="845" spans="7:9" s="26" customFormat="1" ht="24.75" thickTop="1">
      <c r="G845" s="31"/>
      <c r="I845" s="32"/>
    </row>
    <row r="846" spans="7:9" s="26" customFormat="1" ht="24">
      <c r="G846" s="31"/>
      <c r="I846" s="32"/>
    </row>
    <row r="847" spans="7:9" s="26" customFormat="1" ht="24">
      <c r="G847" s="31"/>
      <c r="I847" s="32"/>
    </row>
    <row r="848" spans="7:9" s="26" customFormat="1" ht="24">
      <c r="G848" s="31"/>
      <c r="I848" s="32"/>
    </row>
    <row r="849" spans="7:9" s="26" customFormat="1" ht="24">
      <c r="G849" s="31"/>
      <c r="I849" s="32"/>
    </row>
    <row r="850" spans="7:9" s="26" customFormat="1" ht="24">
      <c r="G850" s="31"/>
      <c r="I850" s="32"/>
    </row>
    <row r="851" spans="1:9" s="2" customFormat="1" ht="24" thickBot="1">
      <c r="A851" s="107"/>
      <c r="B851" s="107"/>
      <c r="C851" s="107"/>
      <c r="D851" s="107"/>
      <c r="E851" s="107"/>
      <c r="F851" s="107"/>
      <c r="G851" s="107"/>
      <c r="H851" s="107"/>
      <c r="I851" s="107"/>
    </row>
    <row r="852" spans="1:9" ht="21.75" customHeight="1" thickBot="1">
      <c r="A852" s="102" t="s">
        <v>183</v>
      </c>
      <c r="B852" s="103"/>
      <c r="C852" s="103"/>
      <c r="D852" s="103"/>
      <c r="E852" s="103"/>
      <c r="F852" s="103"/>
      <c r="G852" s="103"/>
      <c r="H852" s="103"/>
      <c r="I852" s="104"/>
    </row>
    <row r="853" spans="1:9" ht="23.25">
      <c r="A853" s="105" t="s">
        <v>99</v>
      </c>
      <c r="B853" s="105"/>
      <c r="C853" s="105"/>
      <c r="D853" s="105"/>
      <c r="E853" s="105"/>
      <c r="F853" s="105"/>
      <c r="G853" s="105"/>
      <c r="H853" s="105"/>
      <c r="I853" s="105"/>
    </row>
    <row r="854" spans="7:9" s="33" customFormat="1" ht="24">
      <c r="G854" s="29" t="s">
        <v>3</v>
      </c>
      <c r="I854" s="32"/>
    </row>
    <row r="855" spans="2:9" s="33" customFormat="1" ht="24">
      <c r="B855" s="33" t="s">
        <v>16</v>
      </c>
      <c r="G855" s="34" t="s">
        <v>58</v>
      </c>
      <c r="I855" s="32"/>
    </row>
    <row r="856" spans="2:9" s="33" customFormat="1" ht="24">
      <c r="B856" s="33" t="s">
        <v>100</v>
      </c>
      <c r="G856" s="34" t="s">
        <v>159</v>
      </c>
      <c r="I856" s="32"/>
    </row>
    <row r="857" spans="2:9" s="33" customFormat="1" ht="24" hidden="1">
      <c r="B857" s="33" t="s">
        <v>13</v>
      </c>
      <c r="G857" s="34" t="s">
        <v>101</v>
      </c>
      <c r="I857" s="32"/>
    </row>
    <row r="858" spans="2:9" s="33" customFormat="1" ht="24">
      <c r="B858" s="33" t="s">
        <v>13</v>
      </c>
      <c r="G858" s="34" t="s">
        <v>101</v>
      </c>
      <c r="I858" s="32"/>
    </row>
    <row r="859" spans="2:9" s="33" customFormat="1" ht="24">
      <c r="B859" s="33" t="s">
        <v>104</v>
      </c>
      <c r="G859" s="34"/>
      <c r="I859" s="32"/>
    </row>
    <row r="860" spans="2:9" s="33" customFormat="1" ht="24">
      <c r="B860" s="33" t="s">
        <v>147</v>
      </c>
      <c r="G860" s="34" t="s">
        <v>112</v>
      </c>
      <c r="I860" s="32"/>
    </row>
    <row r="861" spans="2:9" s="33" customFormat="1" ht="24">
      <c r="B861" s="33" t="s">
        <v>59</v>
      </c>
      <c r="G861" s="34" t="s">
        <v>112</v>
      </c>
      <c r="I861" s="32"/>
    </row>
    <row r="862" spans="2:9" s="33" customFormat="1" ht="24">
      <c r="B862" s="33" t="s">
        <v>148</v>
      </c>
      <c r="G862" s="34"/>
      <c r="I862" s="32"/>
    </row>
    <row r="863" spans="2:9" s="33" customFormat="1" ht="24">
      <c r="B863" s="33" t="s">
        <v>157</v>
      </c>
      <c r="G863" s="34" t="s">
        <v>158</v>
      </c>
      <c r="I863" s="32"/>
    </row>
    <row r="864" spans="7:9" s="33" customFormat="1" ht="24.75" thickBot="1">
      <c r="G864" s="34"/>
      <c r="I864" s="28">
        <f>SUM(I855:I863)</f>
        <v>0</v>
      </c>
    </row>
    <row r="865" spans="1:10" s="26" customFormat="1" ht="24.75" thickTop="1">
      <c r="A865" s="33"/>
      <c r="B865" s="33"/>
      <c r="C865" s="33"/>
      <c r="D865" s="33"/>
      <c r="E865" s="33"/>
      <c r="F865" s="33"/>
      <c r="G865" s="34"/>
      <c r="H865" s="33"/>
      <c r="I865" s="32"/>
      <c r="J865" s="32"/>
    </row>
    <row r="866" spans="1:10" s="26" customFormat="1" ht="24">
      <c r="A866" s="33"/>
      <c r="B866" s="33"/>
      <c r="C866" s="33"/>
      <c r="D866" s="33"/>
      <c r="E866" s="33"/>
      <c r="F866" s="33"/>
      <c r="G866" s="34"/>
      <c r="H866" s="33"/>
      <c r="I866" s="32"/>
      <c r="J866" s="33"/>
    </row>
    <row r="867" spans="7:9" s="26" customFormat="1" ht="24">
      <c r="G867" s="31"/>
      <c r="I867" s="27"/>
    </row>
    <row r="868" spans="7:9" s="33" customFormat="1" ht="24">
      <c r="G868" s="34"/>
      <c r="I868" s="32"/>
    </row>
    <row r="869" spans="7:9" s="33" customFormat="1" ht="24">
      <c r="G869" s="34"/>
      <c r="I869" s="32"/>
    </row>
    <row r="870" spans="7:9" s="33" customFormat="1" ht="24">
      <c r="G870" s="34"/>
      <c r="I870" s="32"/>
    </row>
    <row r="871" spans="7:9" s="33" customFormat="1" ht="24.75" thickBot="1">
      <c r="G871" s="34"/>
      <c r="I871" s="32"/>
    </row>
    <row r="872" spans="1:9" ht="21.75" customHeight="1" thickBot="1">
      <c r="A872" s="102" t="s">
        <v>184</v>
      </c>
      <c r="B872" s="103"/>
      <c r="C872" s="103"/>
      <c r="D872" s="103"/>
      <c r="E872" s="103"/>
      <c r="F872" s="103"/>
      <c r="G872" s="103"/>
      <c r="H872" s="103"/>
      <c r="I872" s="104"/>
    </row>
    <row r="873" spans="1:9" ht="23.25">
      <c r="A873" s="108" t="s">
        <v>81</v>
      </c>
      <c r="B873" s="108"/>
      <c r="C873" s="108"/>
      <c r="D873" s="108"/>
      <c r="E873" s="108"/>
      <c r="F873" s="108"/>
      <c r="G873" s="108"/>
      <c r="H873" s="108"/>
      <c r="I873" s="108"/>
    </row>
    <row r="874" spans="7:9" s="26" customFormat="1" ht="24">
      <c r="G874" s="29" t="s">
        <v>3</v>
      </c>
      <c r="I874" s="27"/>
    </row>
    <row r="875" spans="7:9" s="26" customFormat="1" ht="24">
      <c r="G875" s="29"/>
      <c r="I875" s="27"/>
    </row>
    <row r="876" spans="2:10" s="26" customFormat="1" ht="24">
      <c r="B876" s="26" t="s">
        <v>82</v>
      </c>
      <c r="G876" s="31">
        <v>902</v>
      </c>
      <c r="I876" s="27"/>
      <c r="J876" s="27"/>
    </row>
    <row r="877" spans="2:10" s="26" customFormat="1" ht="24">
      <c r="B877" s="26" t="s">
        <v>83</v>
      </c>
      <c r="G877" s="31">
        <v>906</v>
      </c>
      <c r="I877" s="27"/>
      <c r="J877" s="27"/>
    </row>
    <row r="878" spans="2:10" s="26" customFormat="1" ht="24">
      <c r="B878" s="26" t="s">
        <v>84</v>
      </c>
      <c r="G878" s="31">
        <v>907</v>
      </c>
      <c r="I878" s="27"/>
      <c r="J878" s="27"/>
    </row>
    <row r="879" spans="7:10" s="26" customFormat="1" ht="24" customHeight="1" hidden="1">
      <c r="G879" s="31"/>
      <c r="I879" s="27"/>
      <c r="J879" s="27"/>
    </row>
    <row r="880" spans="7:10" s="26" customFormat="1" ht="24" customHeight="1" hidden="1">
      <c r="G880" s="31"/>
      <c r="I880" s="27"/>
      <c r="J880" s="27"/>
    </row>
    <row r="881" spans="2:10" s="26" customFormat="1" ht="24">
      <c r="B881" s="26" t="s">
        <v>85</v>
      </c>
      <c r="G881" s="31">
        <v>903</v>
      </c>
      <c r="I881" s="27"/>
      <c r="J881" s="27"/>
    </row>
    <row r="882" spans="7:9" s="26" customFormat="1" ht="24" customHeight="1" hidden="1">
      <c r="G882" s="31"/>
      <c r="I882" s="27"/>
    </row>
    <row r="883" spans="2:9" s="26" customFormat="1" ht="24" customHeight="1" hidden="1">
      <c r="B883" s="26" t="s">
        <v>86</v>
      </c>
      <c r="G883" s="31">
        <v>908</v>
      </c>
      <c r="I883" s="27"/>
    </row>
    <row r="884" spans="2:9" s="26" customFormat="1" ht="24">
      <c r="B884" s="26" t="s">
        <v>190</v>
      </c>
      <c r="G884" s="31" t="s">
        <v>191</v>
      </c>
      <c r="I884" s="40"/>
    </row>
    <row r="885" spans="7:9" s="26" customFormat="1" ht="24.75" thickBot="1">
      <c r="G885" s="31"/>
      <c r="I885" s="39">
        <f>SUM(I875:I884)</f>
        <v>0</v>
      </c>
    </row>
    <row r="886" spans="7:9" s="26" customFormat="1" ht="24.75" thickTop="1">
      <c r="G886" s="31"/>
      <c r="I886" s="27"/>
    </row>
    <row r="887" spans="7:9" s="26" customFormat="1" ht="24">
      <c r="G887" s="31"/>
      <c r="I887" s="27"/>
    </row>
    <row r="888" spans="7:9" s="26" customFormat="1" ht="24.75" thickBot="1">
      <c r="G888" s="31"/>
      <c r="I888" s="27"/>
    </row>
    <row r="889" spans="1:9" ht="21.75" customHeight="1" thickBot="1">
      <c r="A889" s="102" t="s">
        <v>185</v>
      </c>
      <c r="B889" s="103"/>
      <c r="C889" s="103"/>
      <c r="D889" s="103"/>
      <c r="E889" s="103"/>
      <c r="F889" s="103"/>
      <c r="G889" s="103"/>
      <c r="H889" s="103"/>
      <c r="I889" s="104"/>
    </row>
    <row r="890" spans="1:9" ht="23.25" customHeight="1">
      <c r="A890" s="108" t="s">
        <v>87</v>
      </c>
      <c r="B890" s="108"/>
      <c r="C890" s="108"/>
      <c r="D890" s="108"/>
      <c r="E890" s="108"/>
      <c r="F890" s="108"/>
      <c r="G890" s="108"/>
      <c r="H890" s="108"/>
      <c r="I890" s="108"/>
    </row>
    <row r="891" spans="7:9" s="26" customFormat="1" ht="24">
      <c r="G891" s="29" t="s">
        <v>3</v>
      </c>
      <c r="I891" s="27"/>
    </row>
    <row r="892" spans="2:9" s="26" customFormat="1" ht="24">
      <c r="B892" s="26" t="s">
        <v>65</v>
      </c>
      <c r="G892" s="31" t="s">
        <v>66</v>
      </c>
      <c r="I892" s="27"/>
    </row>
    <row r="893" spans="2:9" s="26" customFormat="1" ht="24">
      <c r="B893" s="26" t="s">
        <v>67</v>
      </c>
      <c r="G893" s="31" t="s">
        <v>68</v>
      </c>
      <c r="I893" s="27"/>
    </row>
    <row r="894" spans="2:9" s="26" customFormat="1" ht="24">
      <c r="B894" s="26" t="s">
        <v>105</v>
      </c>
      <c r="G894" s="31" t="s">
        <v>108</v>
      </c>
      <c r="I894" s="27"/>
    </row>
    <row r="895" spans="2:9" s="26" customFormat="1" ht="25.5" customHeight="1">
      <c r="B895" s="26" t="s">
        <v>113</v>
      </c>
      <c r="G895" s="31" t="s">
        <v>121</v>
      </c>
      <c r="I895" s="40"/>
    </row>
    <row r="896" spans="7:9" s="26" customFormat="1" ht="24.75" hidden="1" thickBot="1">
      <c r="G896" s="31"/>
      <c r="I896" s="39">
        <f>SUM(I893:I895)</f>
        <v>0</v>
      </c>
    </row>
    <row r="897" spans="7:9" s="26" customFormat="1" ht="24.75" thickBot="1">
      <c r="G897" s="31"/>
      <c r="I897" s="28">
        <f>SUM(I892:I895)</f>
        <v>0</v>
      </c>
    </row>
    <row r="898" spans="7:9" s="26" customFormat="1" ht="24.75" thickTop="1">
      <c r="G898" s="31"/>
      <c r="I898" s="27"/>
    </row>
    <row r="899" spans="7:9" s="26" customFormat="1" ht="24">
      <c r="G899" s="31"/>
      <c r="I899" s="27"/>
    </row>
    <row r="900" spans="7:9" s="26" customFormat="1" ht="24">
      <c r="G900" s="31"/>
      <c r="I900" s="27"/>
    </row>
    <row r="901" spans="7:9" s="26" customFormat="1" ht="24">
      <c r="G901" s="31"/>
      <c r="I901" s="27"/>
    </row>
    <row r="902" spans="7:9" s="26" customFormat="1" ht="24">
      <c r="G902" s="31"/>
      <c r="I902" s="27"/>
    </row>
    <row r="903" spans="7:9" s="26" customFormat="1" ht="24">
      <c r="G903" s="31"/>
      <c r="I903" s="27"/>
    </row>
    <row r="904" spans="7:9" s="26" customFormat="1" ht="24.75" thickBot="1">
      <c r="G904" s="31"/>
      <c r="I904" s="27"/>
    </row>
    <row r="905" spans="1:9" ht="21.75" customHeight="1" thickBot="1">
      <c r="A905" s="102" t="s">
        <v>186</v>
      </c>
      <c r="B905" s="103"/>
      <c r="C905" s="103"/>
      <c r="D905" s="103"/>
      <c r="E905" s="103"/>
      <c r="F905" s="103"/>
      <c r="G905" s="103"/>
      <c r="H905" s="103"/>
      <c r="I905" s="104"/>
    </row>
    <row r="906" spans="1:9" ht="23.25">
      <c r="A906" s="108" t="s">
        <v>88</v>
      </c>
      <c r="B906" s="108"/>
      <c r="C906" s="108"/>
      <c r="D906" s="108"/>
      <c r="E906" s="108"/>
      <c r="F906" s="108"/>
      <c r="G906" s="108"/>
      <c r="H906" s="108"/>
      <c r="I906" s="108"/>
    </row>
    <row r="907" spans="7:9" s="26" customFormat="1" ht="24">
      <c r="G907" s="29" t="s">
        <v>3</v>
      </c>
      <c r="I907" s="27"/>
    </row>
    <row r="908" spans="2:10" s="26" customFormat="1" ht="24">
      <c r="B908" s="26" t="s">
        <v>77</v>
      </c>
      <c r="G908" s="31" t="s">
        <v>78</v>
      </c>
      <c r="I908" s="32"/>
      <c r="J908" s="32"/>
    </row>
    <row r="909" spans="2:10" s="26" customFormat="1" ht="24">
      <c r="B909" s="26" t="s">
        <v>79</v>
      </c>
      <c r="G909" s="31" t="s">
        <v>80</v>
      </c>
      <c r="I909" s="27"/>
      <c r="J909" s="27"/>
    </row>
    <row r="910" spans="2:10" s="26" customFormat="1" ht="24">
      <c r="B910" s="26" t="s">
        <v>73</v>
      </c>
      <c r="G910" s="31" t="s">
        <v>74</v>
      </c>
      <c r="I910" s="27"/>
      <c r="J910" s="27"/>
    </row>
    <row r="911" spans="2:10" s="26" customFormat="1" ht="24">
      <c r="B911" s="26" t="s">
        <v>107</v>
      </c>
      <c r="G911" s="31" t="s">
        <v>109</v>
      </c>
      <c r="I911" s="27"/>
      <c r="J911" s="27"/>
    </row>
    <row r="912" spans="2:10" s="26" customFormat="1" ht="24">
      <c r="B912" s="26" t="s">
        <v>75</v>
      </c>
      <c r="G912" s="31" t="s">
        <v>76</v>
      </c>
      <c r="I912" s="27"/>
      <c r="J912" s="27"/>
    </row>
    <row r="913" spans="2:10" s="26" customFormat="1" ht="24">
      <c r="B913" s="26" t="s">
        <v>102</v>
      </c>
      <c r="G913" s="31" t="s">
        <v>103</v>
      </c>
      <c r="I913" s="27"/>
      <c r="J913" s="27"/>
    </row>
    <row r="914" spans="2:10" s="26" customFormat="1" ht="24">
      <c r="B914" s="26" t="s">
        <v>122</v>
      </c>
      <c r="G914" s="31" t="s">
        <v>124</v>
      </c>
      <c r="I914" s="27"/>
      <c r="J914" s="27"/>
    </row>
    <row r="915" spans="2:10" s="26" customFormat="1" ht="24">
      <c r="B915" s="26" t="s">
        <v>123</v>
      </c>
      <c r="G915" s="31" t="s">
        <v>125</v>
      </c>
      <c r="I915" s="27"/>
      <c r="J915" s="27"/>
    </row>
    <row r="916" spans="2:10" s="26" customFormat="1" ht="24">
      <c r="B916" s="26" t="s">
        <v>110</v>
      </c>
      <c r="G916" s="31" t="s">
        <v>111</v>
      </c>
      <c r="I916" s="27"/>
      <c r="J916" s="27"/>
    </row>
    <row r="917" spans="7:9" s="26" customFormat="1" ht="24.75" thickBot="1">
      <c r="G917" s="31"/>
      <c r="I917" s="28">
        <f>SUM(I908:I916)</f>
        <v>0</v>
      </c>
    </row>
    <row r="918" spans="7:9" s="26" customFormat="1" ht="24.75" thickTop="1">
      <c r="G918" s="31"/>
      <c r="I918" s="27"/>
    </row>
    <row r="919" spans="7:9" s="26" customFormat="1" ht="24">
      <c r="G919" s="31"/>
      <c r="I919" s="27"/>
    </row>
    <row r="920" spans="7:9" s="26" customFormat="1" ht="24.75" thickBot="1">
      <c r="G920" s="31"/>
      <c r="I920" s="27"/>
    </row>
    <row r="921" spans="1:9" ht="21.75" customHeight="1" thickBot="1">
      <c r="A921" s="102" t="s">
        <v>187</v>
      </c>
      <c r="B921" s="103"/>
      <c r="C921" s="103"/>
      <c r="D921" s="103"/>
      <c r="E921" s="103"/>
      <c r="F921" s="103"/>
      <c r="G921" s="103"/>
      <c r="H921" s="103"/>
      <c r="I921" s="104"/>
    </row>
    <row r="922" spans="1:9" ht="23.25">
      <c r="A922" s="105" t="s">
        <v>89</v>
      </c>
      <c r="B922" s="105"/>
      <c r="C922" s="105"/>
      <c r="D922" s="105"/>
      <c r="E922" s="105"/>
      <c r="F922" s="105"/>
      <c r="G922" s="105"/>
      <c r="H922" s="105"/>
      <c r="I922" s="105"/>
    </row>
    <row r="923" spans="7:9" s="26" customFormat="1" ht="24">
      <c r="G923" s="29" t="s">
        <v>3</v>
      </c>
      <c r="I923" s="27"/>
    </row>
    <row r="924" spans="2:10" s="26" customFormat="1" ht="24">
      <c r="B924" s="26" t="s">
        <v>90</v>
      </c>
      <c r="G924" s="31" t="s">
        <v>91</v>
      </c>
      <c r="I924" s="27"/>
      <c r="J924" s="27"/>
    </row>
    <row r="925" spans="2:10" s="26" customFormat="1" ht="24">
      <c r="B925" s="26" t="s">
        <v>71</v>
      </c>
      <c r="G925" s="31" t="s">
        <v>72</v>
      </c>
      <c r="I925" s="27"/>
      <c r="J925" s="32"/>
    </row>
    <row r="926" spans="2:10" s="26" customFormat="1" ht="24">
      <c r="B926" s="26" t="s">
        <v>69</v>
      </c>
      <c r="G926" s="31" t="s">
        <v>70</v>
      </c>
      <c r="I926" s="32"/>
      <c r="J926" s="32"/>
    </row>
    <row r="927" spans="2:10" s="26" customFormat="1" ht="24">
      <c r="B927" s="26" t="s">
        <v>92</v>
      </c>
      <c r="G927" s="31" t="s">
        <v>93</v>
      </c>
      <c r="I927" s="27"/>
      <c r="J927" s="32"/>
    </row>
    <row r="928" spans="2:10" s="26" customFormat="1" ht="24">
      <c r="B928" s="26" t="s">
        <v>94</v>
      </c>
      <c r="G928" s="31" t="s">
        <v>95</v>
      </c>
      <c r="I928" s="27"/>
      <c r="J928" s="32"/>
    </row>
    <row r="929" spans="2:10" s="26" customFormat="1" ht="24">
      <c r="B929" s="26" t="s">
        <v>143</v>
      </c>
      <c r="G929" s="31" t="s">
        <v>144</v>
      </c>
      <c r="I929" s="27"/>
      <c r="J929" s="32"/>
    </row>
    <row r="930" spans="2:10" s="26" customFormat="1" ht="24">
      <c r="B930" s="26" t="s">
        <v>145</v>
      </c>
      <c r="G930" s="31" t="s">
        <v>146</v>
      </c>
      <c r="I930" s="27"/>
      <c r="J930" s="32"/>
    </row>
    <row r="931" spans="2:10" s="26" customFormat="1" ht="24">
      <c r="B931" s="26" t="s">
        <v>150</v>
      </c>
      <c r="G931" s="31" t="s">
        <v>151</v>
      </c>
      <c r="I931" s="27"/>
      <c r="J931" s="32"/>
    </row>
    <row r="932" spans="7:10" s="26" customFormat="1" ht="24.75" thickBot="1">
      <c r="G932" s="31"/>
      <c r="I932" s="28">
        <f>SUM(I924:I931)</f>
        <v>0</v>
      </c>
      <c r="J932" s="32"/>
    </row>
    <row r="933" spans="7:9" s="26" customFormat="1" ht="24.75" thickTop="1">
      <c r="G933" s="31"/>
      <c r="I933" s="27"/>
    </row>
    <row r="934" spans="7:9" s="26" customFormat="1" ht="24">
      <c r="G934" s="31"/>
      <c r="I934" s="27"/>
    </row>
    <row r="935" spans="7:9" s="26" customFormat="1" ht="24">
      <c r="G935" s="31"/>
      <c r="I935" s="27"/>
    </row>
    <row r="936" spans="7:9" s="26" customFormat="1" ht="24">
      <c r="G936" s="31"/>
      <c r="I936" s="27"/>
    </row>
    <row r="937" spans="7:9" s="26" customFormat="1" ht="24.75" thickBot="1">
      <c r="G937" s="31"/>
      <c r="I937" s="27"/>
    </row>
    <row r="938" spans="1:9" ht="21.75" customHeight="1" thickBot="1">
      <c r="A938" s="102" t="s">
        <v>188</v>
      </c>
      <c r="B938" s="103"/>
      <c r="C938" s="103"/>
      <c r="D938" s="103"/>
      <c r="E938" s="103"/>
      <c r="F938" s="103"/>
      <c r="G938" s="103"/>
      <c r="H938" s="103"/>
      <c r="I938" s="104"/>
    </row>
    <row r="939" spans="1:9" ht="23.25">
      <c r="A939" s="105" t="s">
        <v>96</v>
      </c>
      <c r="B939" s="105"/>
      <c r="C939" s="105"/>
      <c r="D939" s="105"/>
      <c r="E939" s="105"/>
      <c r="F939" s="105"/>
      <c r="G939" s="105"/>
      <c r="H939" s="105"/>
      <c r="I939" s="105"/>
    </row>
    <row r="940" spans="7:9" s="26" customFormat="1" ht="24">
      <c r="G940" s="29" t="s">
        <v>3</v>
      </c>
      <c r="I940" s="27"/>
    </row>
    <row r="941" spans="2:9" s="26" customFormat="1" ht="24">
      <c r="B941" s="26" t="s">
        <v>97</v>
      </c>
      <c r="G941" s="31" t="s">
        <v>98</v>
      </c>
      <c r="I941" s="27"/>
    </row>
    <row r="942" spans="2:9" s="26" customFormat="1" ht="24">
      <c r="B942" s="26" t="s">
        <v>116</v>
      </c>
      <c r="G942" s="31" t="s">
        <v>117</v>
      </c>
      <c r="I942" s="27"/>
    </row>
    <row r="943" spans="7:9" s="26" customFormat="1" ht="24.75" thickBot="1">
      <c r="G943" s="31"/>
      <c r="I943" s="28">
        <f>SUM(I941:I942)</f>
        <v>0</v>
      </c>
    </row>
    <row r="944" spans="7:9" s="26" customFormat="1" ht="24.75" thickTop="1">
      <c r="G944" s="31"/>
      <c r="I944" s="32"/>
    </row>
    <row r="945" spans="7:9" s="26" customFormat="1" ht="24">
      <c r="G945" s="31"/>
      <c r="I945" s="32"/>
    </row>
    <row r="946" spans="7:9" s="26" customFormat="1" ht="24">
      <c r="G946" s="31"/>
      <c r="I946" s="32"/>
    </row>
    <row r="947" spans="7:9" s="26" customFormat="1" ht="24">
      <c r="G947" s="31"/>
      <c r="I947" s="32"/>
    </row>
    <row r="948" spans="7:9" s="26" customFormat="1" ht="24">
      <c r="G948" s="31"/>
      <c r="I948" s="32"/>
    </row>
    <row r="949" spans="7:9" s="26" customFormat="1" ht="24">
      <c r="G949" s="31"/>
      <c r="I949" s="32"/>
    </row>
    <row r="950" spans="1:9" s="2" customFormat="1" ht="24" thickBot="1">
      <c r="A950" s="107"/>
      <c r="B950" s="107"/>
      <c r="C950" s="107"/>
      <c r="D950" s="107"/>
      <c r="E950" s="107"/>
      <c r="F950" s="107"/>
      <c r="G950" s="107"/>
      <c r="H950" s="107"/>
      <c r="I950" s="107"/>
    </row>
    <row r="951" spans="1:9" ht="21.75" customHeight="1" thickBot="1">
      <c r="A951" s="102" t="s">
        <v>189</v>
      </c>
      <c r="B951" s="103"/>
      <c r="C951" s="103"/>
      <c r="D951" s="103"/>
      <c r="E951" s="103"/>
      <c r="F951" s="103"/>
      <c r="G951" s="103"/>
      <c r="H951" s="103"/>
      <c r="I951" s="104"/>
    </row>
    <row r="952" spans="1:9" ht="23.25">
      <c r="A952" s="105" t="s">
        <v>99</v>
      </c>
      <c r="B952" s="105"/>
      <c r="C952" s="105"/>
      <c r="D952" s="105"/>
      <c r="E952" s="105"/>
      <c r="F952" s="105"/>
      <c r="G952" s="105"/>
      <c r="H952" s="105"/>
      <c r="I952" s="105"/>
    </row>
    <row r="953" spans="7:9" s="33" customFormat="1" ht="24">
      <c r="G953" s="29" t="s">
        <v>3</v>
      </c>
      <c r="I953" s="32"/>
    </row>
    <row r="954" spans="2:9" s="33" customFormat="1" ht="24">
      <c r="B954" s="33" t="s">
        <v>16</v>
      </c>
      <c r="G954" s="34" t="s">
        <v>58</v>
      </c>
      <c r="I954" s="32"/>
    </row>
    <row r="955" spans="2:9" s="33" customFormat="1" ht="24">
      <c r="B955" s="33" t="s">
        <v>100</v>
      </c>
      <c r="G955" s="34" t="s">
        <v>159</v>
      </c>
      <c r="I955" s="32"/>
    </row>
    <row r="956" spans="2:9" s="33" customFormat="1" ht="24" hidden="1">
      <c r="B956" s="33" t="s">
        <v>13</v>
      </c>
      <c r="G956" s="34" t="s">
        <v>101</v>
      </c>
      <c r="I956" s="32"/>
    </row>
    <row r="957" spans="2:9" s="33" customFormat="1" ht="24">
      <c r="B957" s="33" t="s">
        <v>13</v>
      </c>
      <c r="G957" s="34" t="s">
        <v>101</v>
      </c>
      <c r="I957" s="32"/>
    </row>
    <row r="958" spans="2:9" s="33" customFormat="1" ht="24">
      <c r="B958" s="33" t="s">
        <v>104</v>
      </c>
      <c r="G958" s="34"/>
      <c r="I958" s="32"/>
    </row>
    <row r="959" spans="2:9" s="33" customFormat="1" ht="24">
      <c r="B959" s="33" t="s">
        <v>147</v>
      </c>
      <c r="G959" s="34" t="s">
        <v>112</v>
      </c>
      <c r="I959" s="32"/>
    </row>
    <row r="960" spans="2:9" s="33" customFormat="1" ht="24">
      <c r="B960" s="33" t="s">
        <v>59</v>
      </c>
      <c r="G960" s="34" t="s">
        <v>112</v>
      </c>
      <c r="I960" s="32"/>
    </row>
    <row r="961" spans="2:9" s="33" customFormat="1" ht="24">
      <c r="B961" s="33" t="s">
        <v>148</v>
      </c>
      <c r="G961" s="34"/>
      <c r="I961" s="32"/>
    </row>
    <row r="962" spans="2:9" s="33" customFormat="1" ht="24">
      <c r="B962" s="33" t="s">
        <v>157</v>
      </c>
      <c r="G962" s="34" t="s">
        <v>158</v>
      </c>
      <c r="I962" s="32"/>
    </row>
    <row r="963" spans="2:9" s="33" customFormat="1" ht="24">
      <c r="B963" s="33" t="s">
        <v>192</v>
      </c>
      <c r="G963" s="34"/>
      <c r="I963" s="32">
        <v>50000</v>
      </c>
    </row>
    <row r="964" spans="7:9" s="33" customFormat="1" ht="24.75" thickBot="1">
      <c r="G964" s="34"/>
      <c r="I964" s="28">
        <f>SUM(I954:I963)</f>
        <v>50000</v>
      </c>
    </row>
    <row r="965" spans="1:10" s="26" customFormat="1" ht="24.75" thickTop="1">
      <c r="A965" s="33"/>
      <c r="B965" s="33"/>
      <c r="C965" s="33"/>
      <c r="D965" s="33"/>
      <c r="E965" s="33"/>
      <c r="F965" s="33"/>
      <c r="G965" s="34"/>
      <c r="H965" s="33"/>
      <c r="I965" s="32"/>
      <c r="J965" s="32"/>
    </row>
    <row r="966" spans="1:10" s="26" customFormat="1" ht="24">
      <c r="A966" s="33"/>
      <c r="B966" s="33"/>
      <c r="C966" s="33"/>
      <c r="D966" s="33"/>
      <c r="E966" s="33"/>
      <c r="F966" s="33"/>
      <c r="G966" s="34"/>
      <c r="H966" s="33"/>
      <c r="I966" s="32"/>
      <c r="J966" s="33"/>
    </row>
    <row r="967" spans="7:9" s="26" customFormat="1" ht="24">
      <c r="G967" s="31"/>
      <c r="I967" s="27"/>
    </row>
    <row r="968" spans="7:9" s="33" customFormat="1" ht="24">
      <c r="G968" s="34"/>
      <c r="I968" s="32"/>
    </row>
    <row r="969" spans="7:9" s="33" customFormat="1" ht="24">
      <c r="G969" s="34"/>
      <c r="I969" s="32"/>
    </row>
    <row r="970" spans="7:9" s="33" customFormat="1" ht="24">
      <c r="G970" s="34"/>
      <c r="I970" s="32"/>
    </row>
    <row r="971" spans="7:9" s="33" customFormat="1" ht="24.75" thickBot="1">
      <c r="G971" s="34"/>
      <c r="I971" s="32"/>
    </row>
    <row r="972" spans="1:9" ht="21.75" customHeight="1" thickBot="1">
      <c r="A972" s="102" t="s">
        <v>193</v>
      </c>
      <c r="B972" s="103"/>
      <c r="C972" s="103"/>
      <c r="D972" s="103"/>
      <c r="E972" s="103"/>
      <c r="F972" s="103"/>
      <c r="G972" s="103"/>
      <c r="H972" s="103"/>
      <c r="I972" s="104"/>
    </row>
    <row r="973" spans="1:9" ht="23.25">
      <c r="A973" s="108" t="s">
        <v>81</v>
      </c>
      <c r="B973" s="108"/>
      <c r="C973" s="108"/>
      <c r="D973" s="108"/>
      <c r="E973" s="108"/>
      <c r="F973" s="108"/>
      <c r="G973" s="108"/>
      <c r="H973" s="108"/>
      <c r="I973" s="108"/>
    </row>
    <row r="974" spans="7:9" s="26" customFormat="1" ht="24">
      <c r="G974" s="29" t="s">
        <v>3</v>
      </c>
      <c r="I974" s="27"/>
    </row>
    <row r="975" spans="7:9" s="26" customFormat="1" ht="24">
      <c r="G975" s="29"/>
      <c r="I975" s="27"/>
    </row>
    <row r="976" spans="2:10" s="26" customFormat="1" ht="24">
      <c r="B976" s="26" t="s">
        <v>82</v>
      </c>
      <c r="G976" s="31">
        <v>902</v>
      </c>
      <c r="I976" s="27"/>
      <c r="J976" s="27"/>
    </row>
    <row r="977" spans="2:10" s="26" customFormat="1" ht="24">
      <c r="B977" s="26" t="s">
        <v>83</v>
      </c>
      <c r="G977" s="31">
        <v>906</v>
      </c>
      <c r="I977" s="27"/>
      <c r="J977" s="27"/>
    </row>
    <row r="978" spans="2:10" s="26" customFormat="1" ht="24">
      <c r="B978" s="26" t="s">
        <v>84</v>
      </c>
      <c r="G978" s="31">
        <v>907</v>
      </c>
      <c r="I978" s="27"/>
      <c r="J978" s="27"/>
    </row>
    <row r="979" spans="7:10" s="26" customFormat="1" ht="24" customHeight="1" hidden="1">
      <c r="G979" s="31"/>
      <c r="I979" s="27"/>
      <c r="J979" s="27"/>
    </row>
    <row r="980" spans="7:10" s="26" customFormat="1" ht="24" customHeight="1" hidden="1">
      <c r="G980" s="31"/>
      <c r="I980" s="27"/>
      <c r="J980" s="27"/>
    </row>
    <row r="981" spans="2:10" s="26" customFormat="1" ht="24">
      <c r="B981" s="26" t="s">
        <v>85</v>
      </c>
      <c r="G981" s="31">
        <v>903</v>
      </c>
      <c r="I981" s="27"/>
      <c r="J981" s="27"/>
    </row>
    <row r="982" spans="7:9" s="26" customFormat="1" ht="24" customHeight="1" hidden="1">
      <c r="G982" s="31"/>
      <c r="I982" s="27"/>
    </row>
    <row r="983" spans="2:9" s="26" customFormat="1" ht="24" customHeight="1" hidden="1">
      <c r="B983" s="26" t="s">
        <v>86</v>
      </c>
      <c r="G983" s="31">
        <v>908</v>
      </c>
      <c r="I983" s="27"/>
    </row>
    <row r="984" spans="7:9" s="26" customFormat="1" ht="24.75" thickBot="1">
      <c r="G984" s="31"/>
      <c r="I984" s="28">
        <f>SUM(I975:I981)</f>
        <v>0</v>
      </c>
    </row>
    <row r="985" spans="7:9" s="26" customFormat="1" ht="24.75" thickTop="1">
      <c r="G985" s="31"/>
      <c r="I985" s="27"/>
    </row>
    <row r="986" spans="7:9" s="26" customFormat="1" ht="24">
      <c r="G986" s="31"/>
      <c r="I986" s="27"/>
    </row>
    <row r="987" spans="7:9" s="26" customFormat="1" ht="24.75" thickBot="1">
      <c r="G987" s="31"/>
      <c r="I987" s="27"/>
    </row>
    <row r="988" spans="1:9" ht="21.75" customHeight="1" thickBot="1">
      <c r="A988" s="102" t="s">
        <v>194</v>
      </c>
      <c r="B988" s="103"/>
      <c r="C988" s="103"/>
      <c r="D988" s="103"/>
      <c r="E988" s="103"/>
      <c r="F988" s="103"/>
      <c r="G988" s="103"/>
      <c r="H988" s="103"/>
      <c r="I988" s="104"/>
    </row>
    <row r="989" spans="1:9" ht="23.25" customHeight="1">
      <c r="A989" s="108" t="s">
        <v>87</v>
      </c>
      <c r="B989" s="108"/>
      <c r="C989" s="108"/>
      <c r="D989" s="108"/>
      <c r="E989" s="108"/>
      <c r="F989" s="108"/>
      <c r="G989" s="108"/>
      <c r="H989" s="108"/>
      <c r="I989" s="108"/>
    </row>
    <row r="990" spans="7:9" s="26" customFormat="1" ht="24">
      <c r="G990" s="29" t="s">
        <v>3</v>
      </c>
      <c r="I990" s="27"/>
    </row>
    <row r="991" spans="2:9" s="26" customFormat="1" ht="24">
      <c r="B991" s="26" t="s">
        <v>65</v>
      </c>
      <c r="G991" s="31" t="s">
        <v>66</v>
      </c>
      <c r="I991" s="27"/>
    </row>
    <row r="992" spans="2:9" s="26" customFormat="1" ht="24">
      <c r="B992" s="26" t="s">
        <v>67</v>
      </c>
      <c r="G992" s="31" t="s">
        <v>68</v>
      </c>
      <c r="I992" s="27"/>
    </row>
    <row r="993" spans="2:9" s="26" customFormat="1" ht="24">
      <c r="B993" s="26" t="s">
        <v>105</v>
      </c>
      <c r="G993" s="31" t="s">
        <v>108</v>
      </c>
      <c r="I993" s="27"/>
    </row>
    <row r="994" spans="2:9" s="26" customFormat="1" ht="25.5" customHeight="1">
      <c r="B994" s="26" t="s">
        <v>113</v>
      </c>
      <c r="G994" s="31" t="s">
        <v>121</v>
      </c>
      <c r="I994" s="40"/>
    </row>
    <row r="995" spans="7:9" s="26" customFormat="1" ht="24.75" hidden="1" thickBot="1">
      <c r="G995" s="31"/>
      <c r="I995" s="39">
        <f>SUM(I992:I994)</f>
        <v>0</v>
      </c>
    </row>
    <row r="996" spans="7:9" s="26" customFormat="1" ht="24.75" thickBot="1">
      <c r="G996" s="31"/>
      <c r="I996" s="28">
        <f>SUM(I991:I994)</f>
        <v>0</v>
      </c>
    </row>
    <row r="997" spans="7:9" s="26" customFormat="1" ht="24.75" thickTop="1">
      <c r="G997" s="31"/>
      <c r="I997" s="27"/>
    </row>
    <row r="998" spans="7:9" s="26" customFormat="1" ht="24">
      <c r="G998" s="31"/>
      <c r="I998" s="27"/>
    </row>
    <row r="999" spans="7:9" s="26" customFormat="1" ht="24">
      <c r="G999" s="31"/>
      <c r="I999" s="27"/>
    </row>
    <row r="1000" spans="7:9" s="26" customFormat="1" ht="24">
      <c r="G1000" s="31"/>
      <c r="I1000" s="27"/>
    </row>
    <row r="1001" spans="7:9" s="26" customFormat="1" ht="24">
      <c r="G1001" s="31"/>
      <c r="I1001" s="27"/>
    </row>
    <row r="1002" spans="7:9" s="26" customFormat="1" ht="24">
      <c r="G1002" s="31"/>
      <c r="I1002" s="27"/>
    </row>
    <row r="1003" spans="7:9" s="26" customFormat="1" ht="24.75" thickBot="1">
      <c r="G1003" s="31"/>
      <c r="I1003" s="27"/>
    </row>
    <row r="1004" spans="1:9" ht="21.75" customHeight="1" thickBot="1">
      <c r="A1004" s="102" t="s">
        <v>195</v>
      </c>
      <c r="B1004" s="103"/>
      <c r="C1004" s="103"/>
      <c r="D1004" s="103"/>
      <c r="E1004" s="103"/>
      <c r="F1004" s="103"/>
      <c r="G1004" s="103"/>
      <c r="H1004" s="103"/>
      <c r="I1004" s="104"/>
    </row>
    <row r="1005" spans="1:9" ht="23.25">
      <c r="A1005" s="108" t="s">
        <v>88</v>
      </c>
      <c r="B1005" s="108"/>
      <c r="C1005" s="108"/>
      <c r="D1005" s="108"/>
      <c r="E1005" s="108"/>
      <c r="F1005" s="108"/>
      <c r="G1005" s="108"/>
      <c r="H1005" s="108"/>
      <c r="I1005" s="108"/>
    </row>
    <row r="1006" spans="7:9" s="26" customFormat="1" ht="24">
      <c r="G1006" s="29" t="s">
        <v>3</v>
      </c>
      <c r="I1006" s="27"/>
    </row>
    <row r="1007" spans="2:10" s="26" customFormat="1" ht="24">
      <c r="B1007" s="26" t="s">
        <v>77</v>
      </c>
      <c r="G1007" s="31" t="s">
        <v>78</v>
      </c>
      <c r="I1007" s="32"/>
      <c r="J1007" s="32"/>
    </row>
    <row r="1008" spans="2:10" s="26" customFormat="1" ht="24">
      <c r="B1008" s="26" t="s">
        <v>79</v>
      </c>
      <c r="G1008" s="31" t="s">
        <v>80</v>
      </c>
      <c r="I1008" s="27"/>
      <c r="J1008" s="27"/>
    </row>
    <row r="1009" spans="2:10" s="26" customFormat="1" ht="24">
      <c r="B1009" s="26" t="s">
        <v>73</v>
      </c>
      <c r="G1009" s="31" t="s">
        <v>74</v>
      </c>
      <c r="I1009" s="27"/>
      <c r="J1009" s="27"/>
    </row>
    <row r="1010" spans="2:10" s="26" customFormat="1" ht="24">
      <c r="B1010" s="26" t="s">
        <v>107</v>
      </c>
      <c r="G1010" s="31" t="s">
        <v>109</v>
      </c>
      <c r="I1010" s="27"/>
      <c r="J1010" s="27"/>
    </row>
    <row r="1011" spans="2:10" s="26" customFormat="1" ht="24">
      <c r="B1011" s="26" t="s">
        <v>75</v>
      </c>
      <c r="G1011" s="31" t="s">
        <v>76</v>
      </c>
      <c r="I1011" s="27"/>
      <c r="J1011" s="27"/>
    </row>
    <row r="1012" spans="2:10" s="26" customFormat="1" ht="24">
      <c r="B1012" s="26" t="s">
        <v>102</v>
      </c>
      <c r="G1012" s="31" t="s">
        <v>103</v>
      </c>
      <c r="I1012" s="27"/>
      <c r="J1012" s="27"/>
    </row>
    <row r="1013" spans="2:10" s="26" customFormat="1" ht="24">
      <c r="B1013" s="26" t="s">
        <v>122</v>
      </c>
      <c r="G1013" s="31" t="s">
        <v>124</v>
      </c>
      <c r="I1013" s="27"/>
      <c r="J1013" s="27"/>
    </row>
    <row r="1014" spans="2:10" s="26" customFormat="1" ht="24">
      <c r="B1014" s="26" t="s">
        <v>123</v>
      </c>
      <c r="G1014" s="31" t="s">
        <v>125</v>
      </c>
      <c r="I1014" s="27"/>
      <c r="J1014" s="27"/>
    </row>
    <row r="1015" spans="2:10" s="26" customFormat="1" ht="24">
      <c r="B1015" s="26" t="s">
        <v>110</v>
      </c>
      <c r="G1015" s="31" t="s">
        <v>111</v>
      </c>
      <c r="I1015" s="27"/>
      <c r="J1015" s="27"/>
    </row>
    <row r="1016" spans="7:9" s="26" customFormat="1" ht="24.75" thickBot="1">
      <c r="G1016" s="31"/>
      <c r="I1016" s="28">
        <f>SUM(I1007:I1015)</f>
        <v>0</v>
      </c>
    </row>
    <row r="1017" spans="7:9" s="26" customFormat="1" ht="24.75" thickTop="1">
      <c r="G1017" s="31"/>
      <c r="I1017" s="27"/>
    </row>
    <row r="1018" spans="7:9" s="26" customFormat="1" ht="24">
      <c r="G1018" s="31"/>
      <c r="I1018" s="27"/>
    </row>
    <row r="1019" spans="7:9" s="26" customFormat="1" ht="24.75" thickBot="1">
      <c r="G1019" s="31"/>
      <c r="I1019" s="27"/>
    </row>
    <row r="1020" spans="1:9" ht="21.75" customHeight="1" thickBot="1">
      <c r="A1020" s="102" t="s">
        <v>196</v>
      </c>
      <c r="B1020" s="103"/>
      <c r="C1020" s="103"/>
      <c r="D1020" s="103"/>
      <c r="E1020" s="103"/>
      <c r="F1020" s="103"/>
      <c r="G1020" s="103"/>
      <c r="H1020" s="103"/>
      <c r="I1020" s="104"/>
    </row>
    <row r="1021" spans="1:9" ht="23.25">
      <c r="A1021" s="105" t="s">
        <v>89</v>
      </c>
      <c r="B1021" s="105"/>
      <c r="C1021" s="105"/>
      <c r="D1021" s="105"/>
      <c r="E1021" s="105"/>
      <c r="F1021" s="105"/>
      <c r="G1021" s="105"/>
      <c r="H1021" s="105"/>
      <c r="I1021" s="105"/>
    </row>
    <row r="1022" spans="7:9" s="26" customFormat="1" ht="24">
      <c r="G1022" s="29" t="s">
        <v>3</v>
      </c>
      <c r="I1022" s="27"/>
    </row>
    <row r="1023" spans="2:10" s="26" customFormat="1" ht="24">
      <c r="B1023" s="26" t="s">
        <v>90</v>
      </c>
      <c r="G1023" s="31" t="s">
        <v>91</v>
      </c>
      <c r="I1023" s="27"/>
      <c r="J1023" s="32"/>
    </row>
    <row r="1024" spans="2:10" s="26" customFormat="1" ht="24">
      <c r="B1024" s="26" t="s">
        <v>71</v>
      </c>
      <c r="G1024" s="31" t="s">
        <v>72</v>
      </c>
      <c r="I1024" s="27"/>
      <c r="J1024" s="32"/>
    </row>
    <row r="1025" spans="2:10" s="26" customFormat="1" ht="24">
      <c r="B1025" s="26" t="s">
        <v>69</v>
      </c>
      <c r="G1025" s="31" t="s">
        <v>70</v>
      </c>
      <c r="I1025" s="32"/>
      <c r="J1025" s="32"/>
    </row>
    <row r="1026" spans="2:10" s="26" customFormat="1" ht="24">
      <c r="B1026" s="26" t="s">
        <v>92</v>
      </c>
      <c r="G1026" s="31" t="s">
        <v>93</v>
      </c>
      <c r="I1026" s="27"/>
      <c r="J1026" s="32"/>
    </row>
    <row r="1027" spans="2:10" s="26" customFormat="1" ht="24">
      <c r="B1027" s="26" t="s">
        <v>94</v>
      </c>
      <c r="G1027" s="31" t="s">
        <v>95</v>
      </c>
      <c r="I1027" s="27"/>
      <c r="J1027" s="32"/>
    </row>
    <row r="1028" spans="2:10" s="26" customFormat="1" ht="24">
      <c r="B1028" s="26" t="s">
        <v>143</v>
      </c>
      <c r="G1028" s="31" t="s">
        <v>144</v>
      </c>
      <c r="I1028" s="27"/>
      <c r="J1028" s="32"/>
    </row>
    <row r="1029" spans="2:10" s="26" customFormat="1" ht="24">
      <c r="B1029" s="26" t="s">
        <v>145</v>
      </c>
      <c r="G1029" s="31" t="s">
        <v>146</v>
      </c>
      <c r="I1029" s="27"/>
      <c r="J1029" s="32"/>
    </row>
    <row r="1030" spans="2:10" s="26" customFormat="1" ht="24">
      <c r="B1030" s="26" t="s">
        <v>150</v>
      </c>
      <c r="G1030" s="31" t="s">
        <v>151</v>
      </c>
      <c r="I1030" s="27"/>
      <c r="J1030" s="32"/>
    </row>
    <row r="1031" spans="7:10" s="26" customFormat="1" ht="24.75" thickBot="1">
      <c r="G1031" s="31"/>
      <c r="I1031" s="28">
        <f>SUM(I1023:I1030)</f>
        <v>0</v>
      </c>
      <c r="J1031" s="32"/>
    </row>
    <row r="1032" spans="7:10" s="26" customFormat="1" ht="24.75" thickTop="1">
      <c r="G1032" s="31"/>
      <c r="I1032" s="27"/>
      <c r="J1032" s="33"/>
    </row>
    <row r="1033" spans="7:9" s="26" customFormat="1" ht="24">
      <c r="G1033" s="31"/>
      <c r="I1033" s="27"/>
    </row>
    <row r="1034" spans="7:9" s="26" customFormat="1" ht="24">
      <c r="G1034" s="31"/>
      <c r="I1034" s="27"/>
    </row>
    <row r="1035" spans="7:9" s="26" customFormat="1" ht="24">
      <c r="G1035" s="31"/>
      <c r="I1035" s="27"/>
    </row>
    <row r="1036" spans="7:9" s="26" customFormat="1" ht="24.75" thickBot="1">
      <c r="G1036" s="31"/>
      <c r="I1036" s="27"/>
    </row>
    <row r="1037" spans="1:9" ht="21.75" customHeight="1" thickBot="1">
      <c r="A1037" s="102" t="s">
        <v>197</v>
      </c>
      <c r="B1037" s="103"/>
      <c r="C1037" s="103"/>
      <c r="D1037" s="103"/>
      <c r="E1037" s="103"/>
      <c r="F1037" s="103"/>
      <c r="G1037" s="103"/>
      <c r="H1037" s="103"/>
      <c r="I1037" s="104"/>
    </row>
    <row r="1038" spans="1:9" ht="23.25">
      <c r="A1038" s="105" t="s">
        <v>96</v>
      </c>
      <c r="B1038" s="105"/>
      <c r="C1038" s="105"/>
      <c r="D1038" s="105"/>
      <c r="E1038" s="105"/>
      <c r="F1038" s="105"/>
      <c r="G1038" s="105"/>
      <c r="H1038" s="105"/>
      <c r="I1038" s="105"/>
    </row>
    <row r="1039" spans="7:9" s="26" customFormat="1" ht="24">
      <c r="G1039" s="29" t="s">
        <v>3</v>
      </c>
      <c r="I1039" s="27"/>
    </row>
    <row r="1040" spans="2:9" s="26" customFormat="1" ht="24">
      <c r="B1040" s="26" t="s">
        <v>97</v>
      </c>
      <c r="G1040" s="31" t="s">
        <v>98</v>
      </c>
      <c r="I1040" s="27"/>
    </row>
    <row r="1041" spans="2:9" s="26" customFormat="1" ht="24">
      <c r="B1041" s="26" t="s">
        <v>116</v>
      </c>
      <c r="G1041" s="31" t="s">
        <v>117</v>
      </c>
      <c r="I1041" s="27"/>
    </row>
    <row r="1042" spans="7:9" s="26" customFormat="1" ht="24.75" thickBot="1">
      <c r="G1042" s="31"/>
      <c r="I1042" s="28">
        <f>SUM(I1040:I1041)</f>
        <v>0</v>
      </c>
    </row>
    <row r="1043" spans="7:9" s="26" customFormat="1" ht="24.75" thickTop="1">
      <c r="G1043" s="31"/>
      <c r="I1043" s="32"/>
    </row>
    <row r="1044" spans="7:9" s="26" customFormat="1" ht="24">
      <c r="G1044" s="31"/>
      <c r="I1044" s="32"/>
    </row>
    <row r="1045" spans="7:9" s="26" customFormat="1" ht="24">
      <c r="G1045" s="31"/>
      <c r="I1045" s="32"/>
    </row>
    <row r="1046" spans="7:9" s="26" customFormat="1" ht="24">
      <c r="G1046" s="31"/>
      <c r="I1046" s="32"/>
    </row>
    <row r="1047" spans="7:9" s="26" customFormat="1" ht="24">
      <c r="G1047" s="31"/>
      <c r="I1047" s="32"/>
    </row>
    <row r="1048" spans="7:9" s="26" customFormat="1" ht="24">
      <c r="G1048" s="31"/>
      <c r="I1048" s="32"/>
    </row>
    <row r="1049" spans="1:9" s="2" customFormat="1" ht="24" thickBot="1">
      <c r="A1049" s="107"/>
      <c r="B1049" s="107"/>
      <c r="C1049" s="107"/>
      <c r="D1049" s="107"/>
      <c r="E1049" s="107"/>
      <c r="F1049" s="107"/>
      <c r="G1049" s="107"/>
      <c r="H1049" s="107"/>
      <c r="I1049" s="107"/>
    </row>
    <row r="1050" spans="1:9" ht="21.75" customHeight="1" thickBot="1">
      <c r="A1050" s="102" t="s">
        <v>198</v>
      </c>
      <c r="B1050" s="103"/>
      <c r="C1050" s="103"/>
      <c r="D1050" s="103"/>
      <c r="E1050" s="103"/>
      <c r="F1050" s="103"/>
      <c r="G1050" s="103"/>
      <c r="H1050" s="103"/>
      <c r="I1050" s="104"/>
    </row>
    <row r="1051" spans="1:9" ht="23.25">
      <c r="A1051" s="105" t="s">
        <v>99</v>
      </c>
      <c r="B1051" s="105"/>
      <c r="C1051" s="105"/>
      <c r="D1051" s="105"/>
      <c r="E1051" s="105"/>
      <c r="F1051" s="105"/>
      <c r="G1051" s="105"/>
      <c r="H1051" s="105"/>
      <c r="I1051" s="105"/>
    </row>
    <row r="1052" spans="7:9" s="33" customFormat="1" ht="24">
      <c r="G1052" s="29" t="s">
        <v>3</v>
      </c>
      <c r="I1052" s="32"/>
    </row>
    <row r="1053" spans="2:9" s="33" customFormat="1" ht="24">
      <c r="B1053" s="33" t="s">
        <v>16</v>
      </c>
      <c r="G1053" s="34" t="s">
        <v>58</v>
      </c>
      <c r="I1053" s="32"/>
    </row>
    <row r="1054" spans="2:9" s="33" customFormat="1" ht="24">
      <c r="B1054" s="33" t="s">
        <v>100</v>
      </c>
      <c r="G1054" s="34" t="s">
        <v>159</v>
      </c>
      <c r="I1054" s="32"/>
    </row>
    <row r="1055" spans="2:9" s="33" customFormat="1" ht="24" hidden="1">
      <c r="B1055" s="33" t="s">
        <v>13</v>
      </c>
      <c r="G1055" s="34" t="s">
        <v>101</v>
      </c>
      <c r="I1055" s="32"/>
    </row>
    <row r="1056" spans="2:9" s="33" customFormat="1" ht="24">
      <c r="B1056" s="33" t="s">
        <v>13</v>
      </c>
      <c r="G1056" s="34" t="s">
        <v>101</v>
      </c>
      <c r="I1056" s="32"/>
    </row>
    <row r="1057" spans="2:9" s="33" customFormat="1" ht="24">
      <c r="B1057" s="33" t="s">
        <v>104</v>
      </c>
      <c r="G1057" s="34"/>
      <c r="I1057" s="32"/>
    </row>
    <row r="1058" spans="2:9" s="33" customFormat="1" ht="24">
      <c r="B1058" s="33" t="s">
        <v>147</v>
      </c>
      <c r="G1058" s="34" t="s">
        <v>112</v>
      </c>
      <c r="I1058" s="32"/>
    </row>
    <row r="1059" spans="2:9" s="33" customFormat="1" ht="24">
      <c r="B1059" s="33" t="s">
        <v>59</v>
      </c>
      <c r="G1059" s="34" t="s">
        <v>112</v>
      </c>
      <c r="I1059" s="32"/>
    </row>
    <row r="1060" spans="2:9" s="33" customFormat="1" ht="24">
      <c r="B1060" s="33" t="s">
        <v>148</v>
      </c>
      <c r="G1060" s="34"/>
      <c r="I1060" s="32"/>
    </row>
    <row r="1061" spans="2:9" s="33" customFormat="1" ht="24">
      <c r="B1061" s="33" t="s">
        <v>157</v>
      </c>
      <c r="G1061" s="34" t="s">
        <v>158</v>
      </c>
      <c r="I1061" s="32"/>
    </row>
    <row r="1062" spans="2:9" s="33" customFormat="1" ht="24">
      <c r="B1062" s="33" t="s">
        <v>199</v>
      </c>
      <c r="G1062" s="34"/>
      <c r="I1062" s="32"/>
    </row>
    <row r="1063" spans="7:9" s="33" customFormat="1" ht="24.75" thickBot="1">
      <c r="G1063" s="34"/>
      <c r="I1063" s="28">
        <f>SUM(I1053:I1062)</f>
        <v>0</v>
      </c>
    </row>
    <row r="1064" spans="1:10" s="26" customFormat="1" ht="24.75" thickTop="1">
      <c r="A1064" s="33"/>
      <c r="B1064" s="33"/>
      <c r="C1064" s="33"/>
      <c r="D1064" s="33"/>
      <c r="E1064" s="33"/>
      <c r="F1064" s="33"/>
      <c r="G1064" s="34"/>
      <c r="H1064" s="33"/>
      <c r="I1064" s="32"/>
      <c r="J1064" s="32"/>
    </row>
    <row r="1065" spans="1:10" s="26" customFormat="1" ht="24">
      <c r="A1065" s="33"/>
      <c r="B1065" s="33"/>
      <c r="C1065" s="33"/>
      <c r="D1065" s="33"/>
      <c r="E1065" s="33"/>
      <c r="F1065" s="33"/>
      <c r="G1065" s="34"/>
      <c r="H1065" s="33"/>
      <c r="I1065" s="32"/>
      <c r="J1065" s="33"/>
    </row>
    <row r="1066" spans="7:9" s="26" customFormat="1" ht="24">
      <c r="G1066" s="31"/>
      <c r="I1066" s="27"/>
    </row>
    <row r="1067" spans="7:9" s="33" customFormat="1" ht="24">
      <c r="G1067" s="34"/>
      <c r="I1067" s="32"/>
    </row>
    <row r="1068" spans="7:9" s="33" customFormat="1" ht="24">
      <c r="G1068" s="34"/>
      <c r="I1068" s="32"/>
    </row>
    <row r="1069" spans="7:9" s="33" customFormat="1" ht="24">
      <c r="G1069" s="34"/>
      <c r="I1069" s="32"/>
    </row>
    <row r="1070" spans="7:9" s="33" customFormat="1" ht="24.75" thickBot="1">
      <c r="G1070" s="34"/>
      <c r="I1070" s="32"/>
    </row>
    <row r="1071" spans="1:9" ht="21.75" customHeight="1" thickBot="1">
      <c r="A1071" s="102" t="s">
        <v>200</v>
      </c>
      <c r="B1071" s="103"/>
      <c r="C1071" s="103"/>
      <c r="D1071" s="103"/>
      <c r="E1071" s="103"/>
      <c r="F1071" s="103"/>
      <c r="G1071" s="103"/>
      <c r="H1071" s="103"/>
      <c r="I1071" s="104"/>
    </row>
    <row r="1072" spans="1:9" ht="23.25">
      <c r="A1072" s="108" t="s">
        <v>81</v>
      </c>
      <c r="B1072" s="108"/>
      <c r="C1072" s="108"/>
      <c r="D1072" s="108"/>
      <c r="E1072" s="108"/>
      <c r="F1072" s="108"/>
      <c r="G1072" s="108"/>
      <c r="H1072" s="108"/>
      <c r="I1072" s="108"/>
    </row>
    <row r="1073" spans="7:9" s="26" customFormat="1" ht="24">
      <c r="G1073" s="29" t="s">
        <v>3</v>
      </c>
      <c r="I1073" s="27"/>
    </row>
    <row r="1074" spans="7:9" s="26" customFormat="1" ht="24">
      <c r="G1074" s="29"/>
      <c r="I1074" s="27"/>
    </row>
    <row r="1075" spans="2:10" s="26" customFormat="1" ht="24">
      <c r="B1075" s="26" t="s">
        <v>82</v>
      </c>
      <c r="G1075" s="31">
        <v>902</v>
      </c>
      <c r="I1075" s="27"/>
      <c r="J1075" s="27"/>
    </row>
    <row r="1076" spans="2:10" s="26" customFormat="1" ht="24">
      <c r="B1076" s="26" t="s">
        <v>83</v>
      </c>
      <c r="G1076" s="31">
        <v>906</v>
      </c>
      <c r="I1076" s="27"/>
      <c r="J1076" s="27"/>
    </row>
    <row r="1077" spans="2:10" s="26" customFormat="1" ht="24">
      <c r="B1077" s="26" t="s">
        <v>84</v>
      </c>
      <c r="G1077" s="31">
        <v>907</v>
      </c>
      <c r="I1077" s="27"/>
      <c r="J1077" s="27"/>
    </row>
    <row r="1078" spans="7:10" s="26" customFormat="1" ht="24" customHeight="1" hidden="1">
      <c r="G1078" s="31"/>
      <c r="I1078" s="27"/>
      <c r="J1078" s="27"/>
    </row>
    <row r="1079" spans="7:10" s="26" customFormat="1" ht="24" customHeight="1" hidden="1">
      <c r="G1079" s="31"/>
      <c r="I1079" s="27"/>
      <c r="J1079" s="27"/>
    </row>
    <row r="1080" spans="2:10" s="26" customFormat="1" ht="24">
      <c r="B1080" s="26" t="s">
        <v>85</v>
      </c>
      <c r="G1080" s="31">
        <v>903</v>
      </c>
      <c r="I1080" s="27"/>
      <c r="J1080" s="27"/>
    </row>
    <row r="1081" spans="7:9" s="26" customFormat="1" ht="24" customHeight="1" hidden="1">
      <c r="G1081" s="31"/>
      <c r="I1081" s="27"/>
    </row>
    <row r="1082" spans="2:9" s="26" customFormat="1" ht="24" customHeight="1" hidden="1">
      <c r="B1082" s="26" t="s">
        <v>86</v>
      </c>
      <c r="G1082" s="31">
        <v>908</v>
      </c>
      <c r="I1082" s="27"/>
    </row>
    <row r="1083" spans="7:9" s="26" customFormat="1" ht="24.75" thickBot="1">
      <c r="G1083" s="31"/>
      <c r="I1083" s="28">
        <f>SUM(I1074:I1080)</f>
        <v>0</v>
      </c>
    </row>
    <row r="1084" spans="7:9" s="26" customFormat="1" ht="24.75" thickTop="1">
      <c r="G1084" s="31"/>
      <c r="I1084" s="27"/>
    </row>
    <row r="1085" spans="7:9" s="26" customFormat="1" ht="24">
      <c r="G1085" s="31"/>
      <c r="I1085" s="27"/>
    </row>
    <row r="1086" spans="7:9" s="26" customFormat="1" ht="24.75" thickBot="1">
      <c r="G1086" s="31"/>
      <c r="I1086" s="27"/>
    </row>
    <row r="1087" spans="1:9" ht="21.75" customHeight="1" thickBot="1">
      <c r="A1087" s="102" t="s">
        <v>201</v>
      </c>
      <c r="B1087" s="103"/>
      <c r="C1087" s="103"/>
      <c r="D1087" s="103"/>
      <c r="E1087" s="103"/>
      <c r="F1087" s="103"/>
      <c r="G1087" s="103"/>
      <c r="H1087" s="103"/>
      <c r="I1087" s="104"/>
    </row>
    <row r="1088" spans="1:9" ht="23.25" customHeight="1">
      <c r="A1088" s="108" t="s">
        <v>87</v>
      </c>
      <c r="B1088" s="108"/>
      <c r="C1088" s="108"/>
      <c r="D1088" s="108"/>
      <c r="E1088" s="108"/>
      <c r="F1088" s="108"/>
      <c r="G1088" s="108"/>
      <c r="H1088" s="108"/>
      <c r="I1088" s="108"/>
    </row>
    <row r="1089" spans="7:9" s="26" customFormat="1" ht="24">
      <c r="G1089" s="29" t="s">
        <v>3</v>
      </c>
      <c r="I1089" s="27"/>
    </row>
    <row r="1090" spans="2:9" s="26" customFormat="1" ht="24">
      <c r="B1090" s="26" t="s">
        <v>65</v>
      </c>
      <c r="G1090" s="31" t="s">
        <v>66</v>
      </c>
      <c r="I1090" s="27"/>
    </row>
    <row r="1091" spans="2:9" s="26" customFormat="1" ht="24">
      <c r="B1091" s="26" t="s">
        <v>67</v>
      </c>
      <c r="G1091" s="31" t="s">
        <v>68</v>
      </c>
      <c r="I1091" s="27"/>
    </row>
    <row r="1092" spans="2:9" s="26" customFormat="1" ht="24">
      <c r="B1092" s="26" t="s">
        <v>105</v>
      </c>
      <c r="G1092" s="31" t="s">
        <v>108</v>
      </c>
      <c r="I1092" s="27"/>
    </row>
    <row r="1093" spans="2:9" s="26" customFormat="1" ht="25.5" customHeight="1">
      <c r="B1093" s="26" t="s">
        <v>113</v>
      </c>
      <c r="G1093" s="31" t="s">
        <v>121</v>
      </c>
      <c r="I1093" s="40"/>
    </row>
    <row r="1094" spans="7:9" s="26" customFormat="1" ht="24.75" hidden="1" thickBot="1">
      <c r="G1094" s="31"/>
      <c r="I1094" s="39">
        <f>SUM(I1091:I1093)</f>
        <v>0</v>
      </c>
    </row>
    <row r="1095" spans="7:9" s="26" customFormat="1" ht="24.75" thickBot="1">
      <c r="G1095" s="31"/>
      <c r="I1095" s="28">
        <f>SUM(I1090:I1093)</f>
        <v>0</v>
      </c>
    </row>
    <row r="1096" spans="7:9" s="26" customFormat="1" ht="24.75" thickTop="1">
      <c r="G1096" s="31"/>
      <c r="I1096" s="27"/>
    </row>
    <row r="1097" spans="7:9" s="26" customFormat="1" ht="24">
      <c r="G1097" s="31"/>
      <c r="I1097" s="27"/>
    </row>
    <row r="1098" spans="7:9" s="26" customFormat="1" ht="24">
      <c r="G1098" s="31"/>
      <c r="I1098" s="27"/>
    </row>
    <row r="1099" spans="7:9" s="26" customFormat="1" ht="24">
      <c r="G1099" s="31"/>
      <c r="I1099" s="27"/>
    </row>
    <row r="1100" spans="7:9" s="26" customFormat="1" ht="24">
      <c r="G1100" s="31"/>
      <c r="I1100" s="27"/>
    </row>
    <row r="1101" spans="7:9" s="26" customFormat="1" ht="24">
      <c r="G1101" s="31"/>
      <c r="I1101" s="27"/>
    </row>
    <row r="1102" spans="7:9" s="26" customFormat="1" ht="24.75" thickBot="1">
      <c r="G1102" s="31"/>
      <c r="I1102" s="27"/>
    </row>
    <row r="1103" spans="1:9" ht="21.75" customHeight="1" thickBot="1">
      <c r="A1103" s="102" t="s">
        <v>202</v>
      </c>
      <c r="B1103" s="103"/>
      <c r="C1103" s="103"/>
      <c r="D1103" s="103"/>
      <c r="E1103" s="103"/>
      <c r="F1103" s="103"/>
      <c r="G1103" s="103"/>
      <c r="H1103" s="103"/>
      <c r="I1103" s="104"/>
    </row>
    <row r="1104" spans="1:9" ht="23.25">
      <c r="A1104" s="108" t="s">
        <v>88</v>
      </c>
      <c r="B1104" s="108"/>
      <c r="C1104" s="108"/>
      <c r="D1104" s="108"/>
      <c r="E1104" s="108"/>
      <c r="F1104" s="108"/>
      <c r="G1104" s="108"/>
      <c r="H1104" s="108"/>
      <c r="I1104" s="108"/>
    </row>
    <row r="1105" spans="7:9" s="26" customFormat="1" ht="24">
      <c r="G1105" s="29" t="s">
        <v>3</v>
      </c>
      <c r="I1105" s="27"/>
    </row>
    <row r="1106" spans="2:10" s="26" customFormat="1" ht="24">
      <c r="B1106" s="26" t="s">
        <v>77</v>
      </c>
      <c r="G1106" s="31" t="s">
        <v>78</v>
      </c>
      <c r="I1106" s="32"/>
      <c r="J1106" s="32"/>
    </row>
    <row r="1107" spans="2:10" s="26" customFormat="1" ht="24">
      <c r="B1107" s="26" t="s">
        <v>79</v>
      </c>
      <c r="G1107" s="31" t="s">
        <v>80</v>
      </c>
      <c r="I1107" s="27"/>
      <c r="J1107" s="27"/>
    </row>
    <row r="1108" spans="2:10" s="26" customFormat="1" ht="24">
      <c r="B1108" s="26" t="s">
        <v>73</v>
      </c>
      <c r="G1108" s="31" t="s">
        <v>74</v>
      </c>
      <c r="I1108" s="27"/>
      <c r="J1108" s="27"/>
    </row>
    <row r="1109" spans="2:10" s="26" customFormat="1" ht="24">
      <c r="B1109" s="26" t="s">
        <v>107</v>
      </c>
      <c r="G1109" s="31" t="s">
        <v>109</v>
      </c>
      <c r="I1109" s="27"/>
      <c r="J1109" s="27"/>
    </row>
    <row r="1110" spans="2:10" s="26" customFormat="1" ht="24">
      <c r="B1110" s="26" t="s">
        <v>75</v>
      </c>
      <c r="G1110" s="31" t="s">
        <v>76</v>
      </c>
      <c r="I1110" s="27"/>
      <c r="J1110" s="27"/>
    </row>
    <row r="1111" spans="2:10" s="26" customFormat="1" ht="24">
      <c r="B1111" s="26" t="s">
        <v>102</v>
      </c>
      <c r="G1111" s="31" t="s">
        <v>103</v>
      </c>
      <c r="I1111" s="27"/>
      <c r="J1111" s="27"/>
    </row>
    <row r="1112" spans="2:10" s="26" customFormat="1" ht="24">
      <c r="B1112" s="26" t="s">
        <v>122</v>
      </c>
      <c r="G1112" s="31" t="s">
        <v>124</v>
      </c>
      <c r="I1112" s="27"/>
      <c r="J1112" s="27"/>
    </row>
    <row r="1113" spans="2:10" s="26" customFormat="1" ht="24">
      <c r="B1113" s="26" t="s">
        <v>123</v>
      </c>
      <c r="G1113" s="31" t="s">
        <v>125</v>
      </c>
      <c r="I1113" s="27"/>
      <c r="J1113" s="27"/>
    </row>
    <row r="1114" spans="2:10" s="26" customFormat="1" ht="24">
      <c r="B1114" s="26" t="s">
        <v>110</v>
      </c>
      <c r="G1114" s="31" t="s">
        <v>111</v>
      </c>
      <c r="I1114" s="27"/>
      <c r="J1114" s="27"/>
    </row>
    <row r="1115" spans="7:9" s="26" customFormat="1" ht="24.75" thickBot="1">
      <c r="G1115" s="31"/>
      <c r="I1115" s="28">
        <f>SUM(I1106:I1114)</f>
        <v>0</v>
      </c>
    </row>
    <row r="1116" spans="7:9" s="26" customFormat="1" ht="24.75" thickTop="1">
      <c r="G1116" s="31"/>
      <c r="I1116" s="27"/>
    </row>
    <row r="1117" spans="7:9" s="26" customFormat="1" ht="24">
      <c r="G1117" s="31"/>
      <c r="I1117" s="27"/>
    </row>
    <row r="1118" spans="7:9" s="26" customFormat="1" ht="24.75" thickBot="1">
      <c r="G1118" s="31"/>
      <c r="I1118" s="27"/>
    </row>
    <row r="1119" spans="1:9" ht="21.75" customHeight="1" thickBot="1">
      <c r="A1119" s="102" t="s">
        <v>203</v>
      </c>
      <c r="B1119" s="103"/>
      <c r="C1119" s="103"/>
      <c r="D1119" s="103"/>
      <c r="E1119" s="103"/>
      <c r="F1119" s="103"/>
      <c r="G1119" s="103"/>
      <c r="H1119" s="103"/>
      <c r="I1119" s="104"/>
    </row>
    <row r="1120" spans="1:9" ht="23.25">
      <c r="A1120" s="105" t="s">
        <v>89</v>
      </c>
      <c r="B1120" s="105"/>
      <c r="C1120" s="105"/>
      <c r="D1120" s="105"/>
      <c r="E1120" s="105"/>
      <c r="F1120" s="105"/>
      <c r="G1120" s="105"/>
      <c r="H1120" s="105"/>
      <c r="I1120" s="105"/>
    </row>
    <row r="1121" spans="7:9" s="26" customFormat="1" ht="24">
      <c r="G1121" s="29" t="s">
        <v>3</v>
      </c>
      <c r="I1121" s="27"/>
    </row>
    <row r="1122" spans="2:10" s="26" customFormat="1" ht="24">
      <c r="B1122" s="26" t="s">
        <v>90</v>
      </c>
      <c r="G1122" s="31" t="s">
        <v>91</v>
      </c>
      <c r="I1122" s="27"/>
      <c r="J1122" s="32"/>
    </row>
    <row r="1123" spans="2:10" s="26" customFormat="1" ht="24">
      <c r="B1123" s="26" t="s">
        <v>71</v>
      </c>
      <c r="G1123" s="31" t="s">
        <v>72</v>
      </c>
      <c r="I1123" s="27"/>
      <c r="J1123" s="32"/>
    </row>
    <row r="1124" spans="2:10" s="26" customFormat="1" ht="24">
      <c r="B1124" s="26" t="s">
        <v>69</v>
      </c>
      <c r="G1124" s="31" t="s">
        <v>70</v>
      </c>
      <c r="I1124" s="32"/>
      <c r="J1124" s="32"/>
    </row>
    <row r="1125" spans="2:10" s="26" customFormat="1" ht="24">
      <c r="B1125" s="26" t="s">
        <v>92</v>
      </c>
      <c r="G1125" s="31" t="s">
        <v>93</v>
      </c>
      <c r="I1125" s="27"/>
      <c r="J1125" s="32"/>
    </row>
    <row r="1126" spans="2:10" s="26" customFormat="1" ht="24">
      <c r="B1126" s="26" t="s">
        <v>94</v>
      </c>
      <c r="G1126" s="31" t="s">
        <v>95</v>
      </c>
      <c r="I1126" s="27"/>
      <c r="J1126" s="32"/>
    </row>
    <row r="1127" spans="2:10" s="26" customFormat="1" ht="24">
      <c r="B1127" s="26" t="s">
        <v>143</v>
      </c>
      <c r="G1127" s="31" t="s">
        <v>144</v>
      </c>
      <c r="I1127" s="27"/>
      <c r="J1127" s="32"/>
    </row>
    <row r="1128" spans="2:10" s="26" customFormat="1" ht="24">
      <c r="B1128" s="26" t="s">
        <v>145</v>
      </c>
      <c r="G1128" s="31" t="s">
        <v>146</v>
      </c>
      <c r="I1128" s="27"/>
      <c r="J1128" s="32"/>
    </row>
    <row r="1129" spans="2:10" s="26" customFormat="1" ht="24">
      <c r="B1129" s="26" t="s">
        <v>150</v>
      </c>
      <c r="G1129" s="31" t="s">
        <v>151</v>
      </c>
      <c r="I1129" s="27"/>
      <c r="J1129" s="32"/>
    </row>
    <row r="1130" spans="7:10" s="26" customFormat="1" ht="24.75" thickBot="1">
      <c r="G1130" s="31"/>
      <c r="I1130" s="28">
        <f>SUM(I1122:I1129)</f>
        <v>0</v>
      </c>
      <c r="J1130" s="32"/>
    </row>
    <row r="1131" spans="7:10" s="26" customFormat="1" ht="24.75" thickTop="1">
      <c r="G1131" s="31"/>
      <c r="I1131" s="27"/>
      <c r="J1131" s="33"/>
    </row>
    <row r="1132" spans="7:9" s="26" customFormat="1" ht="24">
      <c r="G1132" s="31"/>
      <c r="I1132" s="27"/>
    </row>
    <row r="1133" spans="7:9" s="26" customFormat="1" ht="24">
      <c r="G1133" s="31"/>
      <c r="I1133" s="27"/>
    </row>
    <row r="1134" spans="7:9" s="26" customFormat="1" ht="24">
      <c r="G1134" s="31"/>
      <c r="I1134" s="27"/>
    </row>
    <row r="1135" spans="7:9" s="26" customFormat="1" ht="24.75" thickBot="1">
      <c r="G1135" s="31"/>
      <c r="I1135" s="27"/>
    </row>
    <row r="1136" spans="1:9" ht="21.75" customHeight="1" thickBot="1">
      <c r="A1136" s="102" t="s">
        <v>204</v>
      </c>
      <c r="B1136" s="103"/>
      <c r="C1136" s="103"/>
      <c r="D1136" s="103"/>
      <c r="E1136" s="103"/>
      <c r="F1136" s="103"/>
      <c r="G1136" s="103"/>
      <c r="H1136" s="103"/>
      <c r="I1136" s="104"/>
    </row>
    <row r="1137" spans="1:9" ht="23.25">
      <c r="A1137" s="105" t="s">
        <v>96</v>
      </c>
      <c r="B1137" s="105"/>
      <c r="C1137" s="105"/>
      <c r="D1137" s="105"/>
      <c r="E1137" s="105"/>
      <c r="F1137" s="105"/>
      <c r="G1137" s="105"/>
      <c r="H1137" s="105"/>
      <c r="I1137" s="105"/>
    </row>
    <row r="1138" spans="7:9" s="26" customFormat="1" ht="24">
      <c r="G1138" s="29" t="s">
        <v>3</v>
      </c>
      <c r="I1138" s="27"/>
    </row>
    <row r="1139" spans="2:9" s="26" customFormat="1" ht="24">
      <c r="B1139" s="26" t="s">
        <v>97</v>
      </c>
      <c r="G1139" s="31" t="s">
        <v>98</v>
      </c>
      <c r="I1139" s="27"/>
    </row>
    <row r="1140" spans="2:9" s="26" customFormat="1" ht="24">
      <c r="B1140" s="26" t="s">
        <v>116</v>
      </c>
      <c r="G1140" s="31" t="s">
        <v>117</v>
      </c>
      <c r="I1140" s="27"/>
    </row>
    <row r="1141" spans="7:9" s="26" customFormat="1" ht="24.75" thickBot="1">
      <c r="G1141" s="31"/>
      <c r="I1141" s="28">
        <f>SUM(I1139:I1140)</f>
        <v>0</v>
      </c>
    </row>
    <row r="1142" spans="7:9" s="26" customFormat="1" ht="24.75" thickTop="1">
      <c r="G1142" s="31"/>
      <c r="I1142" s="32"/>
    </row>
    <row r="1143" spans="7:9" s="26" customFormat="1" ht="24">
      <c r="G1143" s="31"/>
      <c r="I1143" s="32"/>
    </row>
    <row r="1144" spans="7:9" s="26" customFormat="1" ht="24">
      <c r="G1144" s="31"/>
      <c r="I1144" s="32"/>
    </row>
    <row r="1145" spans="7:9" s="26" customFormat="1" ht="24">
      <c r="G1145" s="31"/>
      <c r="I1145" s="32"/>
    </row>
    <row r="1146" spans="7:9" s="26" customFormat="1" ht="24">
      <c r="G1146" s="31"/>
      <c r="I1146" s="32"/>
    </row>
    <row r="1147" spans="7:9" s="26" customFormat="1" ht="24">
      <c r="G1147" s="31"/>
      <c r="I1147" s="32"/>
    </row>
    <row r="1148" spans="1:9" s="2" customFormat="1" ht="24" thickBot="1">
      <c r="A1148" s="107"/>
      <c r="B1148" s="107"/>
      <c r="C1148" s="107"/>
      <c r="D1148" s="107"/>
      <c r="E1148" s="107"/>
      <c r="F1148" s="107"/>
      <c r="G1148" s="107"/>
      <c r="H1148" s="107"/>
      <c r="I1148" s="107"/>
    </row>
    <row r="1149" spans="1:9" ht="21.75" customHeight="1" thickBot="1">
      <c r="A1149" s="102" t="s">
        <v>205</v>
      </c>
      <c r="B1149" s="103"/>
      <c r="C1149" s="103"/>
      <c r="D1149" s="103"/>
      <c r="E1149" s="103"/>
      <c r="F1149" s="103"/>
      <c r="G1149" s="103"/>
      <c r="H1149" s="103"/>
      <c r="I1149" s="104"/>
    </row>
    <row r="1150" spans="1:9" ht="23.25">
      <c r="A1150" s="105" t="s">
        <v>99</v>
      </c>
      <c r="B1150" s="105"/>
      <c r="C1150" s="105"/>
      <c r="D1150" s="105"/>
      <c r="E1150" s="105"/>
      <c r="F1150" s="105"/>
      <c r="G1150" s="105"/>
      <c r="H1150" s="105"/>
      <c r="I1150" s="105"/>
    </row>
    <row r="1151" spans="7:9" s="33" customFormat="1" ht="24">
      <c r="G1151" s="29" t="s">
        <v>3</v>
      </c>
      <c r="I1151" s="32"/>
    </row>
    <row r="1152" spans="2:9" s="33" customFormat="1" ht="24">
      <c r="B1152" s="33" t="s">
        <v>16</v>
      </c>
      <c r="G1152" s="34" t="s">
        <v>58</v>
      </c>
      <c r="I1152" s="32"/>
    </row>
    <row r="1153" spans="2:9" s="33" customFormat="1" ht="24">
      <c r="B1153" s="33" t="s">
        <v>100</v>
      </c>
      <c r="G1153" s="34" t="s">
        <v>159</v>
      </c>
      <c r="I1153" s="32"/>
    </row>
    <row r="1154" spans="2:9" s="33" customFormat="1" ht="24" hidden="1">
      <c r="B1154" s="33" t="s">
        <v>13</v>
      </c>
      <c r="G1154" s="34" t="s">
        <v>101</v>
      </c>
      <c r="I1154" s="32"/>
    </row>
    <row r="1155" spans="2:9" s="33" customFormat="1" ht="24">
      <c r="B1155" s="33" t="s">
        <v>13</v>
      </c>
      <c r="G1155" s="34" t="s">
        <v>101</v>
      </c>
      <c r="I1155" s="32"/>
    </row>
    <row r="1156" spans="2:9" s="33" customFormat="1" ht="24">
      <c r="B1156" s="33" t="s">
        <v>104</v>
      </c>
      <c r="G1156" s="34"/>
      <c r="I1156" s="32"/>
    </row>
    <row r="1157" spans="2:9" s="33" customFormat="1" ht="24">
      <c r="B1157" s="33" t="s">
        <v>147</v>
      </c>
      <c r="G1157" s="34" t="s">
        <v>112</v>
      </c>
      <c r="I1157" s="32"/>
    </row>
    <row r="1158" spans="2:9" s="33" customFormat="1" ht="24">
      <c r="B1158" s="33" t="s">
        <v>59</v>
      </c>
      <c r="G1158" s="34" t="s">
        <v>112</v>
      </c>
      <c r="I1158" s="32"/>
    </row>
    <row r="1159" spans="2:9" s="33" customFormat="1" ht="24">
      <c r="B1159" s="33" t="s">
        <v>148</v>
      </c>
      <c r="G1159" s="34"/>
      <c r="I1159" s="32"/>
    </row>
    <row r="1160" spans="2:9" s="33" customFormat="1" ht="24">
      <c r="B1160" s="33" t="s">
        <v>157</v>
      </c>
      <c r="G1160" s="34" t="s">
        <v>158</v>
      </c>
      <c r="I1160" s="32"/>
    </row>
    <row r="1161" spans="2:9" s="33" customFormat="1" ht="24">
      <c r="B1161" s="33" t="s">
        <v>199</v>
      </c>
      <c r="G1161" s="34"/>
      <c r="I1161" s="32"/>
    </row>
    <row r="1162" spans="7:9" s="33" customFormat="1" ht="24.75" thickBot="1">
      <c r="G1162" s="34"/>
      <c r="I1162" s="28">
        <f>SUM(I1152:I1161)</f>
        <v>0</v>
      </c>
    </row>
    <row r="1163" spans="1:10" s="26" customFormat="1" ht="24.75" thickTop="1">
      <c r="A1163" s="33"/>
      <c r="B1163" s="33"/>
      <c r="C1163" s="33"/>
      <c r="D1163" s="33"/>
      <c r="E1163" s="33"/>
      <c r="F1163" s="33"/>
      <c r="G1163" s="34"/>
      <c r="H1163" s="33"/>
      <c r="I1163" s="32"/>
      <c r="J1163" s="32"/>
    </row>
    <row r="1164" spans="1:10" s="26" customFormat="1" ht="24">
      <c r="A1164" s="33"/>
      <c r="B1164" s="33"/>
      <c r="C1164" s="33"/>
      <c r="D1164" s="33"/>
      <c r="E1164" s="33"/>
      <c r="F1164" s="33"/>
      <c r="G1164" s="34"/>
      <c r="H1164" s="33"/>
      <c r="I1164" s="32"/>
      <c r="J1164" s="33"/>
    </row>
    <row r="1165" spans="7:10" s="33" customFormat="1" ht="24">
      <c r="G1165" s="34"/>
      <c r="I1165" s="32"/>
      <c r="J1165" s="32"/>
    </row>
    <row r="1166" spans="7:9" s="33" customFormat="1" ht="24">
      <c r="G1166" s="34"/>
      <c r="I1166" s="32"/>
    </row>
    <row r="1167" spans="7:9" s="33" customFormat="1" ht="24">
      <c r="G1167" s="34"/>
      <c r="I1167" s="32"/>
    </row>
    <row r="1168" spans="7:9" s="33" customFormat="1" ht="24">
      <c r="G1168" s="34"/>
      <c r="I1168" s="32"/>
    </row>
    <row r="1169" spans="7:9" s="33" customFormat="1" ht="24">
      <c r="G1169" s="34"/>
      <c r="I1169" s="32"/>
    </row>
    <row r="1170" spans="7:9" s="33" customFormat="1" ht="24">
      <c r="G1170" s="34"/>
      <c r="I1170" s="32"/>
    </row>
    <row r="1171" spans="7:9" s="33" customFormat="1" ht="24">
      <c r="G1171" s="34"/>
      <c r="I1171" s="32"/>
    </row>
    <row r="1172" spans="7:9" s="33" customFormat="1" ht="24">
      <c r="G1172" s="34"/>
      <c r="I1172" s="32"/>
    </row>
    <row r="1173" spans="7:9" s="33" customFormat="1" ht="24">
      <c r="G1173" s="34"/>
      <c r="I1173" s="32"/>
    </row>
    <row r="1174" spans="1:9" s="2" customFormat="1" ht="21.75" customHeight="1">
      <c r="A1174" s="106"/>
      <c r="B1174" s="106"/>
      <c r="C1174" s="106"/>
      <c r="D1174" s="106"/>
      <c r="E1174" s="106"/>
      <c r="F1174" s="106"/>
      <c r="G1174" s="106"/>
      <c r="H1174" s="106"/>
      <c r="I1174" s="106"/>
    </row>
    <row r="1175" spans="1:9" s="2" customFormat="1" ht="23.25">
      <c r="A1175" s="107"/>
      <c r="B1175" s="107"/>
      <c r="C1175" s="107"/>
      <c r="D1175" s="107"/>
      <c r="E1175" s="107"/>
      <c r="F1175" s="107"/>
      <c r="G1175" s="107"/>
      <c r="H1175" s="107"/>
      <c r="I1175" s="107"/>
    </row>
    <row r="1176" spans="7:9" s="33" customFormat="1" ht="24">
      <c r="G1176" s="35"/>
      <c r="I1176" s="32"/>
    </row>
    <row r="1177" spans="7:9" s="33" customFormat="1" ht="24">
      <c r="G1177" s="34"/>
      <c r="I1177" s="32"/>
    </row>
    <row r="1178" spans="7:9" s="33" customFormat="1" ht="24">
      <c r="G1178" s="34"/>
      <c r="I1178" s="32"/>
    </row>
    <row r="1179" spans="7:9" s="33" customFormat="1" ht="24">
      <c r="G1179" s="34"/>
      <c r="I1179" s="32"/>
    </row>
    <row r="1180" spans="7:9" s="33" customFormat="1" ht="24">
      <c r="G1180" s="34"/>
      <c r="I1180" s="32"/>
    </row>
    <row r="1181" spans="7:9" s="33" customFormat="1" ht="24">
      <c r="G1181" s="34"/>
      <c r="I1181" s="32"/>
    </row>
    <row r="1182" spans="7:9" s="33" customFormat="1" ht="24">
      <c r="G1182" s="34"/>
      <c r="I1182" s="32"/>
    </row>
    <row r="1183" spans="7:9" s="33" customFormat="1" ht="24">
      <c r="G1183" s="34"/>
      <c r="I1183" s="32"/>
    </row>
    <row r="1184" spans="7:9" s="33" customFormat="1" ht="24">
      <c r="G1184" s="34"/>
      <c r="I1184" s="32"/>
    </row>
    <row r="1185" spans="7:9" s="33" customFormat="1" ht="24">
      <c r="G1185" s="34"/>
      <c r="I1185" s="32"/>
    </row>
    <row r="1186" spans="1:9" s="2" customFormat="1" ht="21.75" customHeight="1">
      <c r="A1186" s="106"/>
      <c r="B1186" s="106"/>
      <c r="C1186" s="106"/>
      <c r="D1186" s="106"/>
      <c r="E1186" s="106"/>
      <c r="F1186" s="106"/>
      <c r="G1186" s="106"/>
      <c r="H1186" s="106"/>
      <c r="I1186" s="106"/>
    </row>
    <row r="1187" spans="1:9" s="2" customFormat="1" ht="23.25">
      <c r="A1187" s="107"/>
      <c r="B1187" s="107"/>
      <c r="C1187" s="107"/>
      <c r="D1187" s="107"/>
      <c r="E1187" s="107"/>
      <c r="F1187" s="107"/>
      <c r="G1187" s="107"/>
      <c r="H1187" s="107"/>
      <c r="I1187" s="107"/>
    </row>
    <row r="1188" spans="7:9" s="33" customFormat="1" ht="24">
      <c r="G1188" s="35"/>
      <c r="I1188" s="32"/>
    </row>
    <row r="1189" spans="7:10" s="33" customFormat="1" ht="24">
      <c r="G1189" s="34"/>
      <c r="I1189" s="32"/>
      <c r="J1189" s="32"/>
    </row>
    <row r="1190" spans="7:10" s="33" customFormat="1" ht="24">
      <c r="G1190" s="34"/>
      <c r="I1190" s="32"/>
      <c r="J1190" s="32"/>
    </row>
    <row r="1191" spans="7:10" s="33" customFormat="1" ht="24">
      <c r="G1191" s="34"/>
      <c r="I1191" s="32"/>
      <c r="J1191" s="38"/>
    </row>
    <row r="1192" spans="7:10" s="33" customFormat="1" ht="24">
      <c r="G1192" s="34"/>
      <c r="I1192" s="32"/>
      <c r="J1192" s="32"/>
    </row>
    <row r="1193" spans="7:10" s="33" customFormat="1" ht="24">
      <c r="G1193" s="34"/>
      <c r="I1193" s="32"/>
      <c r="J1193" s="32"/>
    </row>
    <row r="1194" spans="7:10" s="33" customFormat="1" ht="24">
      <c r="G1194" s="34"/>
      <c r="I1194" s="32"/>
      <c r="J1194" s="32"/>
    </row>
    <row r="1195" spans="7:9" s="33" customFormat="1" ht="24">
      <c r="G1195" s="34"/>
      <c r="I1195" s="32"/>
    </row>
    <row r="1196" spans="7:9" s="33" customFormat="1" ht="24">
      <c r="G1196" s="34"/>
      <c r="I1196" s="32"/>
    </row>
    <row r="1197" spans="7:9" s="33" customFormat="1" ht="24">
      <c r="G1197" s="34"/>
      <c r="I1197" s="32"/>
    </row>
    <row r="1198" spans="7:9" s="33" customFormat="1" ht="24">
      <c r="G1198" s="34"/>
      <c r="I1198" s="32"/>
    </row>
    <row r="1199" spans="7:9" s="33" customFormat="1" ht="24">
      <c r="G1199" s="34"/>
      <c r="I1199" s="32"/>
    </row>
    <row r="1200" spans="7:9" s="33" customFormat="1" ht="24">
      <c r="G1200" s="34"/>
      <c r="I1200" s="32"/>
    </row>
    <row r="1201" spans="7:9" s="33" customFormat="1" ht="24">
      <c r="G1201" s="34"/>
      <c r="I1201" s="32"/>
    </row>
    <row r="1202" spans="7:9" s="33" customFormat="1" ht="24">
      <c r="G1202" s="34"/>
      <c r="I1202" s="32"/>
    </row>
    <row r="1203" spans="7:9" s="33" customFormat="1" ht="24">
      <c r="G1203" s="34"/>
      <c r="I1203" s="32"/>
    </row>
    <row r="1204" spans="7:9" s="33" customFormat="1" ht="24">
      <c r="G1204" s="34"/>
      <c r="I1204" s="32"/>
    </row>
    <row r="1205" spans="7:9" s="33" customFormat="1" ht="24">
      <c r="G1205" s="34"/>
      <c r="I1205" s="32"/>
    </row>
    <row r="1206" spans="7:9" s="33" customFormat="1" ht="24">
      <c r="G1206" s="34"/>
      <c r="I1206" s="32"/>
    </row>
    <row r="1207" spans="7:9" s="33" customFormat="1" ht="24">
      <c r="G1207" s="34"/>
      <c r="I1207" s="32"/>
    </row>
    <row r="1208" spans="7:9" s="33" customFormat="1" ht="24">
      <c r="G1208" s="34"/>
      <c r="I1208" s="32"/>
    </row>
    <row r="1209" spans="7:9" s="33" customFormat="1" ht="24">
      <c r="G1209" s="34"/>
      <c r="I1209" s="32"/>
    </row>
    <row r="1210" spans="7:9" s="33" customFormat="1" ht="24">
      <c r="G1210" s="34"/>
      <c r="I1210" s="32"/>
    </row>
    <row r="1211" spans="7:9" s="33" customFormat="1" ht="24">
      <c r="G1211" s="34"/>
      <c r="I1211" s="32"/>
    </row>
    <row r="1212" spans="7:9" s="33" customFormat="1" ht="24">
      <c r="G1212" s="34"/>
      <c r="I1212" s="32"/>
    </row>
    <row r="1213" spans="7:9" s="33" customFormat="1" ht="24">
      <c r="G1213" s="34"/>
      <c r="I1213" s="32"/>
    </row>
    <row r="1214" spans="7:9" s="33" customFormat="1" ht="24">
      <c r="G1214" s="34"/>
      <c r="I1214" s="32"/>
    </row>
    <row r="1215" spans="7:9" s="33" customFormat="1" ht="24">
      <c r="G1215" s="34"/>
      <c r="I1215" s="32"/>
    </row>
    <row r="1216" spans="7:9" s="33" customFormat="1" ht="24">
      <c r="G1216" s="34"/>
      <c r="I1216" s="32"/>
    </row>
    <row r="1217" spans="7:9" s="33" customFormat="1" ht="24">
      <c r="G1217" s="34"/>
      <c r="I1217" s="32"/>
    </row>
    <row r="1218" spans="1:9" s="2" customFormat="1" ht="21.75" customHeight="1">
      <c r="A1218" s="106"/>
      <c r="B1218" s="106"/>
      <c r="C1218" s="106"/>
      <c r="D1218" s="106"/>
      <c r="E1218" s="106"/>
      <c r="F1218" s="106"/>
      <c r="G1218" s="106"/>
      <c r="H1218" s="106"/>
      <c r="I1218" s="106"/>
    </row>
    <row r="1219" spans="1:9" s="2" customFormat="1" ht="23.25">
      <c r="A1219" s="107"/>
      <c r="B1219" s="107"/>
      <c r="C1219" s="107"/>
      <c r="D1219" s="107"/>
      <c r="E1219" s="107"/>
      <c r="F1219" s="107"/>
      <c r="G1219" s="107"/>
      <c r="H1219" s="107"/>
      <c r="I1219" s="107"/>
    </row>
    <row r="1220" spans="7:9" s="2" customFormat="1" ht="24">
      <c r="G1220" s="35"/>
      <c r="I1220" s="24"/>
    </row>
    <row r="1221" spans="2:9" s="2" customFormat="1" ht="24">
      <c r="B1221" s="33"/>
      <c r="G1221" s="41"/>
      <c r="I1221" s="24"/>
    </row>
    <row r="1222" spans="7:9" s="33" customFormat="1" ht="24">
      <c r="G1222" s="34"/>
      <c r="I1222" s="32"/>
    </row>
    <row r="1223" spans="7:9" s="33" customFormat="1" ht="24">
      <c r="G1223" s="34"/>
      <c r="I1223" s="32"/>
    </row>
    <row r="1224" spans="7:9" s="33" customFormat="1" ht="24">
      <c r="G1224" s="34"/>
      <c r="I1224" s="32"/>
    </row>
    <row r="1225" spans="7:9" s="33" customFormat="1" ht="24">
      <c r="G1225" s="34"/>
      <c r="I1225" s="32"/>
    </row>
    <row r="1226" spans="7:9" s="33" customFormat="1" ht="24">
      <c r="G1226" s="34"/>
      <c r="I1226" s="32"/>
    </row>
    <row r="1227" spans="7:9" s="33" customFormat="1" ht="24">
      <c r="G1227" s="34"/>
      <c r="I1227" s="32"/>
    </row>
    <row r="1228" spans="7:9" s="33" customFormat="1" ht="24">
      <c r="G1228" s="34"/>
      <c r="I1228" s="32"/>
    </row>
    <row r="1229" spans="7:9" s="33" customFormat="1" ht="24">
      <c r="G1229" s="34"/>
      <c r="I1229" s="32"/>
    </row>
    <row r="1230" spans="7:9" s="33" customFormat="1" ht="24">
      <c r="G1230" s="34"/>
      <c r="I1230" s="32"/>
    </row>
    <row r="1231" spans="7:9" s="33" customFormat="1" ht="24">
      <c r="G1231" s="34"/>
      <c r="I1231" s="32"/>
    </row>
    <row r="1232" spans="7:9" s="33" customFormat="1" ht="24">
      <c r="G1232" s="34"/>
      <c r="I1232" s="32"/>
    </row>
    <row r="1233" spans="7:9" s="33" customFormat="1" ht="24">
      <c r="G1233" s="34"/>
      <c r="I1233" s="32"/>
    </row>
    <row r="1234" spans="1:9" s="2" customFormat="1" ht="21.75" customHeight="1">
      <c r="A1234" s="106"/>
      <c r="B1234" s="106"/>
      <c r="C1234" s="106"/>
      <c r="D1234" s="106"/>
      <c r="E1234" s="106"/>
      <c r="F1234" s="106"/>
      <c r="G1234" s="106"/>
      <c r="H1234" s="106"/>
      <c r="I1234" s="106"/>
    </row>
    <row r="1235" spans="1:9" s="2" customFormat="1" ht="23.25">
      <c r="A1235" s="107"/>
      <c r="B1235" s="107"/>
      <c r="C1235" s="107"/>
      <c r="D1235" s="107"/>
      <c r="E1235" s="107"/>
      <c r="F1235" s="107"/>
      <c r="G1235" s="107"/>
      <c r="H1235" s="107"/>
      <c r="I1235" s="107"/>
    </row>
    <row r="1236" spans="7:9" s="33" customFormat="1" ht="24">
      <c r="G1236" s="35"/>
      <c r="I1236" s="32"/>
    </row>
    <row r="1237" spans="7:9" s="33" customFormat="1" ht="24">
      <c r="G1237" s="35"/>
      <c r="I1237" s="32"/>
    </row>
    <row r="1238" spans="7:10" s="33" customFormat="1" ht="24">
      <c r="G1238" s="34"/>
      <c r="I1238" s="32"/>
      <c r="J1238" s="32"/>
    </row>
    <row r="1239" spans="7:10" s="33" customFormat="1" ht="24">
      <c r="G1239" s="34"/>
      <c r="I1239" s="32"/>
      <c r="J1239" s="32"/>
    </row>
    <row r="1240" spans="7:10" s="33" customFormat="1" ht="24">
      <c r="G1240" s="34"/>
      <c r="I1240" s="32"/>
      <c r="J1240" s="32"/>
    </row>
    <row r="1241" spans="7:10" s="33" customFormat="1" ht="24" hidden="1">
      <c r="G1241" s="34"/>
      <c r="I1241" s="32"/>
      <c r="J1241" s="32"/>
    </row>
    <row r="1242" spans="7:10" s="33" customFormat="1" ht="24" hidden="1">
      <c r="G1242" s="34"/>
      <c r="I1242" s="32"/>
      <c r="J1242" s="32"/>
    </row>
    <row r="1243" spans="7:10" s="33" customFormat="1" ht="24">
      <c r="G1243" s="34"/>
      <c r="I1243" s="32"/>
      <c r="J1243" s="32"/>
    </row>
    <row r="1244" spans="7:9" s="33" customFormat="1" ht="24" hidden="1">
      <c r="G1244" s="34"/>
      <c r="I1244" s="32"/>
    </row>
    <row r="1245" spans="7:9" s="33" customFormat="1" ht="24" hidden="1">
      <c r="G1245" s="34"/>
      <c r="I1245" s="32"/>
    </row>
    <row r="1246" spans="7:9" s="33" customFormat="1" ht="24">
      <c r="G1246" s="34"/>
      <c r="I1246" s="32"/>
    </row>
    <row r="1247" spans="7:9" s="33" customFormat="1" ht="24">
      <c r="G1247" s="34"/>
      <c r="I1247" s="32"/>
    </row>
    <row r="1248" spans="7:9" s="33" customFormat="1" ht="24">
      <c r="G1248" s="34"/>
      <c r="I1248" s="32"/>
    </row>
    <row r="1249" spans="7:9" s="33" customFormat="1" ht="24">
      <c r="G1249" s="34"/>
      <c r="I1249" s="32"/>
    </row>
    <row r="1250" spans="7:9" s="33" customFormat="1" ht="24">
      <c r="G1250" s="34"/>
      <c r="I1250" s="32"/>
    </row>
    <row r="1251" spans="7:9" s="33" customFormat="1" ht="24">
      <c r="G1251" s="34"/>
      <c r="I1251" s="32"/>
    </row>
    <row r="1252" spans="7:9" s="33" customFormat="1" ht="24">
      <c r="G1252" s="34"/>
      <c r="I1252" s="32"/>
    </row>
    <row r="1253" spans="7:9" s="33" customFormat="1" ht="24">
      <c r="G1253" s="34"/>
      <c r="I1253" s="32"/>
    </row>
    <row r="1254" spans="7:9" s="33" customFormat="1" ht="24">
      <c r="G1254" s="34"/>
      <c r="I1254" s="32"/>
    </row>
    <row r="1255" spans="7:9" s="33" customFormat="1" ht="24">
      <c r="G1255" s="34"/>
      <c r="I1255" s="32"/>
    </row>
    <row r="1256" spans="1:9" s="2" customFormat="1" ht="21.75" customHeight="1">
      <c r="A1256" s="106"/>
      <c r="B1256" s="106"/>
      <c r="C1256" s="106"/>
      <c r="D1256" s="106"/>
      <c r="E1256" s="106"/>
      <c r="F1256" s="106"/>
      <c r="G1256" s="106"/>
      <c r="H1256" s="106"/>
      <c r="I1256" s="106"/>
    </row>
    <row r="1257" spans="1:9" s="2" customFormat="1" ht="23.25">
      <c r="A1257" s="107"/>
      <c r="B1257" s="107"/>
      <c r="C1257" s="107"/>
      <c r="D1257" s="107"/>
      <c r="E1257" s="107"/>
      <c r="F1257" s="107"/>
      <c r="G1257" s="107"/>
      <c r="H1257" s="107"/>
      <c r="I1257" s="107"/>
    </row>
    <row r="1258" spans="7:9" s="33" customFormat="1" ht="24">
      <c r="G1258" s="35"/>
      <c r="I1258" s="32"/>
    </row>
    <row r="1259" spans="7:10" s="33" customFormat="1" ht="24">
      <c r="G1259" s="34"/>
      <c r="I1259" s="32"/>
      <c r="J1259" s="32"/>
    </row>
    <row r="1260" spans="7:10" s="33" customFormat="1" ht="24">
      <c r="G1260" s="34"/>
      <c r="I1260" s="32"/>
      <c r="J1260" s="32"/>
    </row>
    <row r="1261" spans="7:10" s="33" customFormat="1" ht="24">
      <c r="G1261" s="34"/>
      <c r="I1261" s="32"/>
      <c r="J1261" s="32"/>
    </row>
    <row r="1262" spans="7:10" s="33" customFormat="1" ht="24">
      <c r="G1262" s="34"/>
      <c r="I1262" s="32"/>
      <c r="J1262" s="32"/>
    </row>
    <row r="1263" spans="7:9" s="33" customFormat="1" ht="24">
      <c r="G1263" s="34"/>
      <c r="I1263" s="32"/>
    </row>
    <row r="1264" spans="7:9" s="33" customFormat="1" ht="24" hidden="1">
      <c r="G1264" s="34"/>
      <c r="I1264" s="32"/>
    </row>
    <row r="1265" spans="7:9" s="33" customFormat="1" ht="24">
      <c r="G1265" s="34"/>
      <c r="I1265" s="32"/>
    </row>
    <row r="1266" spans="7:9" s="33" customFormat="1" ht="24">
      <c r="G1266" s="34"/>
      <c r="I1266" s="32"/>
    </row>
    <row r="1267" spans="7:9" s="33" customFormat="1" ht="24">
      <c r="G1267" s="34"/>
      <c r="I1267" s="32"/>
    </row>
    <row r="1268" spans="7:9" s="33" customFormat="1" ht="24">
      <c r="G1268" s="34"/>
      <c r="I1268" s="32"/>
    </row>
    <row r="1269" spans="7:9" s="33" customFormat="1" ht="24">
      <c r="G1269" s="34"/>
      <c r="I1269" s="32"/>
    </row>
    <row r="1270" spans="7:9" s="33" customFormat="1" ht="24">
      <c r="G1270" s="34"/>
      <c r="I1270" s="32"/>
    </row>
    <row r="1271" spans="1:9" s="2" customFormat="1" ht="21.75" customHeight="1">
      <c r="A1271" s="106"/>
      <c r="B1271" s="106"/>
      <c r="C1271" s="106"/>
      <c r="D1271" s="106"/>
      <c r="E1271" s="106"/>
      <c r="F1271" s="106"/>
      <c r="G1271" s="106"/>
      <c r="H1271" s="106"/>
      <c r="I1271" s="106"/>
    </row>
    <row r="1272" spans="1:9" s="2" customFormat="1" ht="23.25">
      <c r="A1272" s="107"/>
      <c r="B1272" s="107"/>
      <c r="C1272" s="107"/>
      <c r="D1272" s="107"/>
      <c r="E1272" s="107"/>
      <c r="F1272" s="107"/>
      <c r="G1272" s="107"/>
      <c r="H1272" s="107"/>
      <c r="I1272" s="107"/>
    </row>
    <row r="1273" spans="7:9" s="33" customFormat="1" ht="24">
      <c r="G1273" s="35"/>
      <c r="I1273" s="32"/>
    </row>
    <row r="1274" spans="7:10" s="33" customFormat="1" ht="24">
      <c r="G1274" s="34"/>
      <c r="I1274" s="32"/>
      <c r="J1274" s="32"/>
    </row>
    <row r="1275" spans="7:10" s="33" customFormat="1" ht="24">
      <c r="G1275" s="34"/>
      <c r="I1275" s="32"/>
      <c r="J1275" s="32"/>
    </row>
    <row r="1276" spans="7:10" s="33" customFormat="1" ht="24">
      <c r="G1276" s="34"/>
      <c r="I1276" s="32"/>
      <c r="J1276" s="32"/>
    </row>
    <row r="1277" spans="7:10" s="33" customFormat="1" ht="24">
      <c r="G1277" s="34"/>
      <c r="I1277" s="32"/>
      <c r="J1277" s="32"/>
    </row>
    <row r="1278" spans="7:10" s="33" customFormat="1" ht="24">
      <c r="G1278" s="34"/>
      <c r="I1278" s="32"/>
      <c r="J1278" s="32"/>
    </row>
    <row r="1279" spans="7:10" s="33" customFormat="1" ht="24">
      <c r="G1279" s="34"/>
      <c r="I1279" s="32"/>
      <c r="J1279" s="32"/>
    </row>
    <row r="1280" spans="7:9" s="33" customFormat="1" ht="24">
      <c r="G1280" s="34"/>
      <c r="I1280" s="32"/>
    </row>
    <row r="1281" spans="7:9" s="33" customFormat="1" ht="24">
      <c r="G1281" s="34"/>
      <c r="I1281" s="32"/>
    </row>
    <row r="1282" spans="7:9" s="33" customFormat="1" ht="24">
      <c r="G1282" s="34"/>
      <c r="I1282" s="32"/>
    </row>
    <row r="1283" spans="7:9" s="33" customFormat="1" ht="24">
      <c r="G1283" s="34"/>
      <c r="I1283" s="32"/>
    </row>
    <row r="1284" spans="7:9" s="33" customFormat="1" ht="24">
      <c r="G1284" s="34"/>
      <c r="I1284" s="32"/>
    </row>
    <row r="1285" spans="7:9" s="33" customFormat="1" ht="24">
      <c r="G1285" s="34"/>
      <c r="I1285" s="32"/>
    </row>
    <row r="1286" spans="1:9" s="2" customFormat="1" ht="21.75" customHeight="1">
      <c r="A1286" s="106"/>
      <c r="B1286" s="106"/>
      <c r="C1286" s="106"/>
      <c r="D1286" s="106"/>
      <c r="E1286" s="106"/>
      <c r="F1286" s="106"/>
      <c r="G1286" s="106"/>
      <c r="H1286" s="106"/>
      <c r="I1286" s="106"/>
    </row>
    <row r="1287" spans="1:9" s="2" customFormat="1" ht="23.25">
      <c r="A1287" s="107"/>
      <c r="B1287" s="107"/>
      <c r="C1287" s="107"/>
      <c r="D1287" s="107"/>
      <c r="E1287" s="107"/>
      <c r="F1287" s="107"/>
      <c r="G1287" s="107"/>
      <c r="H1287" s="107"/>
      <c r="I1287" s="107"/>
    </row>
    <row r="1288" spans="7:9" s="33" customFormat="1" ht="24">
      <c r="G1288" s="35"/>
      <c r="I1288" s="32"/>
    </row>
    <row r="1289" spans="7:9" s="33" customFormat="1" ht="24">
      <c r="G1289" s="34"/>
      <c r="I1289" s="32"/>
    </row>
    <row r="1290" spans="7:9" s="33" customFormat="1" ht="24">
      <c r="G1290" s="34"/>
      <c r="I1290" s="32"/>
    </row>
    <row r="1291" spans="7:9" s="33" customFormat="1" ht="24">
      <c r="G1291" s="34"/>
      <c r="I1291" s="32"/>
    </row>
    <row r="1292" spans="7:9" s="33" customFormat="1" ht="24">
      <c r="G1292" s="34"/>
      <c r="I1292" s="32"/>
    </row>
    <row r="1293" spans="7:9" s="33" customFormat="1" ht="24">
      <c r="G1293" s="34"/>
      <c r="I1293" s="32"/>
    </row>
    <row r="1294" spans="7:9" s="33" customFormat="1" ht="24">
      <c r="G1294" s="34"/>
      <c r="I1294" s="32"/>
    </row>
    <row r="1295" spans="2:9" s="33" customFormat="1" ht="24">
      <c r="B1295" s="42"/>
      <c r="G1295" s="34"/>
      <c r="I1295" s="32"/>
    </row>
    <row r="1296" spans="2:9" s="33" customFormat="1" ht="24">
      <c r="B1296" s="42"/>
      <c r="G1296" s="34"/>
      <c r="I1296" s="32"/>
    </row>
    <row r="1297" spans="7:10" s="33" customFormat="1" ht="24">
      <c r="G1297" s="34"/>
      <c r="I1297" s="32"/>
      <c r="J1297" s="32"/>
    </row>
    <row r="1298" spans="7:9" s="33" customFormat="1" ht="24">
      <c r="G1298" s="34"/>
      <c r="I1298" s="32"/>
    </row>
    <row r="1299" spans="7:9" s="33" customFormat="1" ht="24">
      <c r="G1299" s="34"/>
      <c r="I1299" s="32"/>
    </row>
    <row r="1300" spans="7:9" s="33" customFormat="1" ht="24">
      <c r="G1300" s="34"/>
      <c r="I1300" s="32"/>
    </row>
    <row r="1301" spans="7:9" s="33" customFormat="1" ht="24">
      <c r="G1301" s="34"/>
      <c r="I1301" s="32"/>
    </row>
    <row r="1302" spans="7:9" s="33" customFormat="1" ht="24">
      <c r="G1302" s="34"/>
      <c r="I1302" s="32"/>
    </row>
    <row r="1303" spans="7:9" s="33" customFormat="1" ht="24">
      <c r="G1303" s="34"/>
      <c r="I1303" s="32"/>
    </row>
    <row r="1304" spans="7:9" s="33" customFormat="1" ht="24">
      <c r="G1304" s="34"/>
      <c r="I1304" s="32"/>
    </row>
    <row r="1305" spans="7:9" s="33" customFormat="1" ht="24">
      <c r="G1305" s="34"/>
      <c r="I1305" s="32"/>
    </row>
    <row r="1306" spans="1:9" s="2" customFormat="1" ht="21.75" customHeight="1">
      <c r="A1306" s="106"/>
      <c r="B1306" s="106"/>
      <c r="C1306" s="106"/>
      <c r="D1306" s="106"/>
      <c r="E1306" s="106"/>
      <c r="F1306" s="106"/>
      <c r="G1306" s="106"/>
      <c r="H1306" s="106"/>
      <c r="I1306" s="106"/>
    </row>
    <row r="1307" spans="1:9" s="2" customFormat="1" ht="23.25">
      <c r="A1307" s="107"/>
      <c r="B1307" s="107"/>
      <c r="C1307" s="107"/>
      <c r="D1307" s="107"/>
      <c r="E1307" s="107"/>
      <c r="F1307" s="107"/>
      <c r="G1307" s="107"/>
      <c r="H1307" s="107"/>
      <c r="I1307" s="107"/>
    </row>
    <row r="1308" spans="7:9" s="33" customFormat="1" ht="24">
      <c r="G1308" s="35"/>
      <c r="I1308" s="32"/>
    </row>
    <row r="1309" spans="7:9" s="33" customFormat="1" ht="24">
      <c r="G1309" s="34"/>
      <c r="I1309" s="32"/>
    </row>
    <row r="1310" spans="7:9" s="33" customFormat="1" ht="24">
      <c r="G1310" s="34"/>
      <c r="I1310" s="32"/>
    </row>
    <row r="1311" spans="7:9" s="33" customFormat="1" ht="24">
      <c r="G1311" s="34"/>
      <c r="I1311" s="32"/>
    </row>
    <row r="1312" spans="7:9" s="33" customFormat="1" ht="24">
      <c r="G1312" s="34"/>
      <c r="I1312" s="32"/>
    </row>
    <row r="1313" spans="7:9" s="33" customFormat="1" ht="24">
      <c r="G1313" s="34"/>
      <c r="I1313" s="32"/>
    </row>
    <row r="1314" spans="7:9" s="33" customFormat="1" ht="24">
      <c r="G1314" s="34"/>
      <c r="I1314" s="32"/>
    </row>
    <row r="1315" spans="1:9" s="2" customFormat="1" ht="21.75" customHeight="1">
      <c r="A1315" s="106"/>
      <c r="B1315" s="106"/>
      <c r="C1315" s="106"/>
      <c r="D1315" s="106"/>
      <c r="E1315" s="106"/>
      <c r="F1315" s="106"/>
      <c r="G1315" s="106"/>
      <c r="H1315" s="106"/>
      <c r="I1315" s="106"/>
    </row>
    <row r="1316" spans="1:9" s="2" customFormat="1" ht="23.25">
      <c r="A1316" s="107"/>
      <c r="B1316" s="107"/>
      <c r="C1316" s="107"/>
      <c r="D1316" s="107"/>
      <c r="E1316" s="107"/>
      <c r="F1316" s="107"/>
      <c r="G1316" s="107"/>
      <c r="H1316" s="107"/>
      <c r="I1316" s="107"/>
    </row>
    <row r="1317" spans="7:9" s="33" customFormat="1" ht="24">
      <c r="G1317" s="35"/>
      <c r="I1317" s="32"/>
    </row>
    <row r="1318" spans="7:10" s="33" customFormat="1" ht="24">
      <c r="G1318" s="34"/>
      <c r="I1318" s="32"/>
      <c r="J1318" s="32"/>
    </row>
    <row r="1319" spans="7:10" s="33" customFormat="1" ht="24">
      <c r="G1319" s="34"/>
      <c r="I1319" s="32"/>
      <c r="J1319" s="32"/>
    </row>
    <row r="1320" spans="7:10" s="33" customFormat="1" ht="24">
      <c r="G1320" s="34"/>
      <c r="I1320" s="32"/>
      <c r="J1320" s="38"/>
    </row>
    <row r="1321" spans="7:10" s="33" customFormat="1" ht="24">
      <c r="G1321" s="34"/>
      <c r="I1321" s="32"/>
      <c r="J1321" s="38"/>
    </row>
    <row r="1322" spans="7:10" s="33" customFormat="1" ht="24">
      <c r="G1322" s="34"/>
      <c r="I1322" s="32"/>
      <c r="J1322" s="32"/>
    </row>
    <row r="1323" spans="7:10" s="33" customFormat="1" ht="24">
      <c r="G1323" s="34"/>
      <c r="I1323" s="32"/>
      <c r="J1323" s="32"/>
    </row>
    <row r="1324" spans="7:10" s="33" customFormat="1" ht="24">
      <c r="G1324" s="34"/>
      <c r="I1324" s="32"/>
      <c r="J1324" s="32"/>
    </row>
    <row r="1325" spans="7:9" s="33" customFormat="1" ht="24">
      <c r="G1325" s="34"/>
      <c r="I1325" s="32"/>
    </row>
    <row r="1326" spans="7:9" s="33" customFormat="1" ht="24">
      <c r="G1326" s="34"/>
      <c r="I1326" s="32"/>
    </row>
    <row r="1327" spans="7:9" s="33" customFormat="1" ht="24">
      <c r="G1327" s="34"/>
      <c r="I1327" s="32"/>
    </row>
    <row r="1328" spans="7:9" s="33" customFormat="1" ht="24">
      <c r="G1328" s="34"/>
      <c r="I1328" s="32"/>
    </row>
    <row r="1329" spans="7:9" s="33" customFormat="1" ht="24">
      <c r="G1329" s="34"/>
      <c r="I1329" s="32"/>
    </row>
    <row r="1330" spans="7:9" s="33" customFormat="1" ht="24">
      <c r="G1330" s="34"/>
      <c r="I1330" s="32"/>
    </row>
    <row r="1331" spans="7:9" s="33" customFormat="1" ht="24">
      <c r="G1331" s="34"/>
      <c r="I1331" s="32"/>
    </row>
    <row r="1332" spans="7:9" s="33" customFormat="1" ht="24">
      <c r="G1332" s="34"/>
      <c r="I1332" s="32"/>
    </row>
    <row r="1333" spans="7:9" s="33" customFormat="1" ht="24">
      <c r="G1333" s="34"/>
      <c r="I1333" s="32"/>
    </row>
  </sheetData>
  <sheetProtection/>
  <mergeCells count="172">
    <mergeCell ref="A1087:I1087"/>
    <mergeCell ref="A1104:I1104"/>
    <mergeCell ref="A1005:I1005"/>
    <mergeCell ref="A1049:I1049"/>
    <mergeCell ref="A1050:I1050"/>
    <mergeCell ref="A1051:I1051"/>
    <mergeCell ref="A1103:I1103"/>
    <mergeCell ref="A1072:I1072"/>
    <mergeCell ref="A1020:I1020"/>
    <mergeCell ref="A1021:I1021"/>
    <mergeCell ref="A1037:I1037"/>
    <mergeCell ref="A1038:I1038"/>
    <mergeCell ref="A1088:I1088"/>
    <mergeCell ref="A806:I806"/>
    <mergeCell ref="A807:I807"/>
    <mergeCell ref="A989:I989"/>
    <mergeCell ref="A1004:I1004"/>
    <mergeCell ref="A1071:I1071"/>
    <mergeCell ref="A905:I905"/>
    <mergeCell ref="A921:I921"/>
    <mergeCell ref="A790:I790"/>
    <mergeCell ref="A791:I791"/>
    <mergeCell ref="A973:I973"/>
    <mergeCell ref="A988:I988"/>
    <mergeCell ref="A972:I972"/>
    <mergeCell ref="A853:I853"/>
    <mergeCell ref="A872:I872"/>
    <mergeCell ref="A873:I873"/>
    <mergeCell ref="A889:I889"/>
    <mergeCell ref="A890:I890"/>
    <mergeCell ref="A752:I752"/>
    <mergeCell ref="A773:I773"/>
    <mergeCell ref="A774:I774"/>
    <mergeCell ref="A754:I754"/>
    <mergeCell ref="A608:I608"/>
    <mergeCell ref="A753:I753"/>
    <mergeCell ref="A624:I624"/>
    <mergeCell ref="A625:I625"/>
    <mergeCell ref="A708:I708"/>
    <mergeCell ref="A723:I723"/>
    <mergeCell ref="A655:I655"/>
    <mergeCell ref="A674:I674"/>
    <mergeCell ref="A740:I740"/>
    <mergeCell ref="A741:I741"/>
    <mergeCell ref="A1307:I1307"/>
    <mergeCell ref="A1315:I1315"/>
    <mergeCell ref="A1186:I1186"/>
    <mergeCell ref="A1256:I1256"/>
    <mergeCell ref="A1257:I1257"/>
    <mergeCell ref="A1271:I1271"/>
    <mergeCell ref="A1316:I1316"/>
    <mergeCell ref="A15:I15"/>
    <mergeCell ref="A16:I16"/>
    <mergeCell ref="A1272:I1272"/>
    <mergeCell ref="A1286:I1286"/>
    <mergeCell ref="A1287:I1287"/>
    <mergeCell ref="A675:I675"/>
    <mergeCell ref="A691:I691"/>
    <mergeCell ref="A1306:I1306"/>
    <mergeCell ref="A1235:I1235"/>
    <mergeCell ref="A1187:I1187"/>
    <mergeCell ref="A1218:I1218"/>
    <mergeCell ref="A1219:I1219"/>
    <mergeCell ref="A1234:I1234"/>
    <mergeCell ref="A1174:I1174"/>
    <mergeCell ref="A1175:I1175"/>
    <mergeCell ref="A1136:I1136"/>
    <mergeCell ref="A1137:I1137"/>
    <mergeCell ref="A1150:I1150"/>
    <mergeCell ref="A1120:I1120"/>
    <mergeCell ref="A1148:I1148"/>
    <mergeCell ref="A1149:I1149"/>
    <mergeCell ref="A1119:I1119"/>
    <mergeCell ref="A922:I922"/>
    <mergeCell ref="A952:I952"/>
    <mergeCell ref="A951:I951"/>
    <mergeCell ref="A851:I851"/>
    <mergeCell ref="A852:I852"/>
    <mergeCell ref="A938:I938"/>
    <mergeCell ref="A939:I939"/>
    <mergeCell ref="A950:I950"/>
    <mergeCell ref="A906:I906"/>
    <mergeCell ref="A840:I840"/>
    <mergeCell ref="A494:I494"/>
    <mergeCell ref="A724:I724"/>
    <mergeCell ref="A641:I641"/>
    <mergeCell ref="A642:I642"/>
    <mergeCell ref="A524:I524"/>
    <mergeCell ref="A609:I609"/>
    <mergeCell ref="A653:I653"/>
    <mergeCell ref="A692:I692"/>
    <mergeCell ref="A707:I707"/>
    <mergeCell ref="A477:I477"/>
    <mergeCell ref="A822:I822"/>
    <mergeCell ref="A823:I823"/>
    <mergeCell ref="A839:I839"/>
    <mergeCell ref="A654:I654"/>
    <mergeCell ref="A525:I525"/>
    <mergeCell ref="A575:I575"/>
    <mergeCell ref="A555:I555"/>
    <mergeCell ref="A542:I542"/>
    <mergeCell ref="A541:I541"/>
    <mergeCell ref="A466:I466"/>
    <mergeCell ref="A593:I593"/>
    <mergeCell ref="A576:I576"/>
    <mergeCell ref="A592:I592"/>
    <mergeCell ref="A467:I467"/>
    <mergeCell ref="A509:I509"/>
    <mergeCell ref="A510:I510"/>
    <mergeCell ref="A553:I553"/>
    <mergeCell ref="A554:I554"/>
    <mergeCell ref="A476:I476"/>
    <mergeCell ref="A454:I454"/>
    <mergeCell ref="A453:I453"/>
    <mergeCell ref="A493:I493"/>
    <mergeCell ref="A396:I396"/>
    <mergeCell ref="A409:I409"/>
    <mergeCell ref="A410:I410"/>
    <mergeCell ref="A424:I424"/>
    <mergeCell ref="A425:I425"/>
    <mergeCell ref="A443:I443"/>
    <mergeCell ref="A444:I444"/>
    <mergeCell ref="A395:I395"/>
    <mergeCell ref="A319:I319"/>
    <mergeCell ref="A336:I336"/>
    <mergeCell ref="A337:I337"/>
    <mergeCell ref="A370:I370"/>
    <mergeCell ref="A348:I348"/>
    <mergeCell ref="A349:I349"/>
    <mergeCell ref="A350:I350"/>
    <mergeCell ref="A271:I271"/>
    <mergeCell ref="A288:I288"/>
    <mergeCell ref="A289:I289"/>
    <mergeCell ref="A303:I303"/>
    <mergeCell ref="A304:I304"/>
    <mergeCell ref="A371:I371"/>
    <mergeCell ref="A109:I109"/>
    <mergeCell ref="A156:I156"/>
    <mergeCell ref="A169:I169"/>
    <mergeCell ref="A170:I170"/>
    <mergeCell ref="A120:I120"/>
    <mergeCell ref="A318:I318"/>
    <mergeCell ref="A247:I247"/>
    <mergeCell ref="A248:I248"/>
    <mergeCell ref="A267:I267"/>
    <mergeCell ref="A270:I270"/>
    <mergeCell ref="A202:I202"/>
    <mergeCell ref="A219:I219"/>
    <mergeCell ref="A234:I234"/>
    <mergeCell ref="A235:I235"/>
    <mergeCell ref="A246:I246"/>
    <mergeCell ref="A218:I218"/>
    <mergeCell ref="A36:I36"/>
    <mergeCell ref="A129:I129"/>
    <mergeCell ref="A130:I130"/>
    <mergeCell ref="A148:I148"/>
    <mergeCell ref="A187:I187"/>
    <mergeCell ref="A203:I203"/>
    <mergeCell ref="A157:I157"/>
    <mergeCell ref="A165:I165"/>
    <mergeCell ref="A166:I166"/>
    <mergeCell ref="A188:I188"/>
    <mergeCell ref="A92:I92"/>
    <mergeCell ref="A149:I149"/>
    <mergeCell ref="A119:I119"/>
    <mergeCell ref="A93:I93"/>
    <mergeCell ref="A108:I108"/>
    <mergeCell ref="A2:I2"/>
    <mergeCell ref="A3:I3"/>
    <mergeCell ref="A49:I49"/>
    <mergeCell ref="A50:I50"/>
    <mergeCell ref="A35:I35"/>
  </mergeCells>
  <printOptions/>
  <pageMargins left="0.75" right="0.75" top="1" bottom="0.84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1"/>
  <sheetViews>
    <sheetView tabSelected="1" view="pageBreakPreview" zoomScale="90" zoomScaleNormal="75" zoomScaleSheetLayoutView="90" zoomScalePageLayoutView="0" workbookViewId="0" topLeftCell="A38">
      <selection activeCell="A38" sqref="A38:C38"/>
    </sheetView>
  </sheetViews>
  <sheetFormatPr defaultColWidth="57.00390625" defaultRowHeight="21.75"/>
  <cols>
    <col min="1" max="1" width="73.7109375" style="43" customWidth="1"/>
    <col min="2" max="2" width="17.140625" style="44" customWidth="1"/>
    <col min="3" max="3" width="23.8515625" style="43" customWidth="1"/>
    <col min="4" max="4" width="23.8515625" style="47" customWidth="1"/>
    <col min="5" max="5" width="28.421875" style="43" customWidth="1"/>
    <col min="6" max="6" width="14.140625" style="43" customWidth="1"/>
    <col min="7" max="16384" width="57.00390625" style="43" customWidth="1"/>
  </cols>
  <sheetData>
    <row r="1" spans="1:4" ht="26.25">
      <c r="A1" s="109" t="s">
        <v>60</v>
      </c>
      <c r="B1" s="109"/>
      <c r="C1" s="109"/>
      <c r="D1" s="109"/>
    </row>
    <row r="2" spans="1:4" ht="21.75" customHeight="1">
      <c r="A2" s="109" t="s">
        <v>236</v>
      </c>
      <c r="B2" s="109"/>
      <c r="C2" s="109"/>
      <c r="D2" s="109"/>
    </row>
    <row r="3" spans="1:4" ht="26.25">
      <c r="A3" s="110" t="s">
        <v>261</v>
      </c>
      <c r="B3" s="110"/>
      <c r="C3" s="110"/>
      <c r="D3" s="110"/>
    </row>
    <row r="4" spans="1:4" ht="26.25">
      <c r="A4" s="81"/>
      <c r="B4" s="81"/>
      <c r="C4" s="81"/>
      <c r="D4" s="81"/>
    </row>
    <row r="5" spans="1:4" ht="21.75" customHeight="1">
      <c r="A5" s="111" t="s">
        <v>2</v>
      </c>
      <c r="B5" s="113" t="s">
        <v>3</v>
      </c>
      <c r="C5" s="111" t="s">
        <v>4</v>
      </c>
      <c r="D5" s="111" t="s">
        <v>5</v>
      </c>
    </row>
    <row r="6" spans="1:4" ht="4.5" customHeight="1">
      <c r="A6" s="112"/>
      <c r="B6" s="114"/>
      <c r="C6" s="112"/>
      <c r="D6" s="112"/>
    </row>
    <row r="7" spans="1:4" ht="25.5">
      <c r="A7" s="77" t="s">
        <v>6</v>
      </c>
      <c r="B7" s="75" t="s">
        <v>240</v>
      </c>
      <c r="C7" s="78">
        <f>8280-8280</f>
        <v>0</v>
      </c>
      <c r="D7" s="76"/>
    </row>
    <row r="8" spans="1:4" ht="25.5">
      <c r="A8" s="49" t="s">
        <v>62</v>
      </c>
      <c r="B8" s="50" t="s">
        <v>241</v>
      </c>
      <c r="C8" s="51">
        <v>1000</v>
      </c>
      <c r="D8" s="52"/>
    </row>
    <row r="9" spans="1:5" ht="25.5">
      <c r="A9" s="49" t="s">
        <v>207</v>
      </c>
      <c r="B9" s="50" t="s">
        <v>242</v>
      </c>
      <c r="C9" s="51">
        <f>19467214.79+4425455.34-7666693</f>
        <v>16225977.129999999</v>
      </c>
      <c r="D9" s="52"/>
      <c r="E9" s="46">
        <f>SUM(C8:C9)</f>
        <v>16226977.129999999</v>
      </c>
    </row>
    <row r="10" spans="1:4" ht="25.5">
      <c r="A10" s="49" t="s">
        <v>61</v>
      </c>
      <c r="B10" s="50" t="s">
        <v>242</v>
      </c>
      <c r="C10" s="53">
        <f>14039207.12+5191312.68-8764557.83+2000</f>
        <v>10467961.969999997</v>
      </c>
      <c r="D10" s="54"/>
    </row>
    <row r="11" spans="1:4" ht="25.5">
      <c r="A11" s="49" t="s">
        <v>63</v>
      </c>
      <c r="B11" s="50" t="s">
        <v>242</v>
      </c>
      <c r="C11" s="53">
        <f>950428.34</f>
        <v>950428.34</v>
      </c>
      <c r="D11" s="54"/>
    </row>
    <row r="12" spans="1:5" ht="25.5">
      <c r="A12" s="49" t="s">
        <v>64</v>
      </c>
      <c r="B12" s="50" t="s">
        <v>243</v>
      </c>
      <c r="C12" s="53">
        <f>1392905.16+3844.3</f>
        <v>1396749.46</v>
      </c>
      <c r="D12" s="54"/>
      <c r="E12" s="46">
        <f>SUM(C10:C12)</f>
        <v>12815139.769999996</v>
      </c>
    </row>
    <row r="13" spans="1:4" ht="25.5">
      <c r="A13" s="49" t="s">
        <v>260</v>
      </c>
      <c r="B13" s="50" t="s">
        <v>242</v>
      </c>
      <c r="C13" s="53">
        <v>98626.53</v>
      </c>
      <c r="D13" s="54"/>
    </row>
    <row r="14" spans="1:5" ht="25.5">
      <c r="A14" s="49" t="s">
        <v>225</v>
      </c>
      <c r="B14" s="50" t="s">
        <v>243</v>
      </c>
      <c r="C14" s="53">
        <v>3120025.35</v>
      </c>
      <c r="D14" s="54"/>
      <c r="E14" s="46">
        <f>SUM(C7:C14)</f>
        <v>32260768.779999997</v>
      </c>
    </row>
    <row r="15" spans="1:5" ht="25.5">
      <c r="A15" s="49" t="s">
        <v>219</v>
      </c>
      <c r="B15" s="50" t="s">
        <v>244</v>
      </c>
      <c r="C15" s="53">
        <f>5369-120</f>
        <v>5249</v>
      </c>
      <c r="D15" s="54"/>
      <c r="E15" s="46">
        <f>SUM(C13:C14)</f>
        <v>3218651.88</v>
      </c>
    </row>
    <row r="16" spans="1:4" ht="25.5">
      <c r="A16" s="49" t="s">
        <v>208</v>
      </c>
      <c r="B16" s="50" t="s">
        <v>245</v>
      </c>
      <c r="C16" s="53">
        <f>79756.88-594+65.34+27.17</f>
        <v>79255.39</v>
      </c>
      <c r="D16" s="54"/>
    </row>
    <row r="17" spans="1:4" ht="25.5">
      <c r="A17" s="49" t="s">
        <v>235</v>
      </c>
      <c r="B17" s="50" t="s">
        <v>246</v>
      </c>
      <c r="C17" s="53">
        <f>600</f>
        <v>600</v>
      </c>
      <c r="D17" s="54"/>
    </row>
    <row r="18" spans="1:4" ht="25.5">
      <c r="A18" s="49" t="s">
        <v>222</v>
      </c>
      <c r="B18" s="50" t="s">
        <v>247</v>
      </c>
      <c r="C18" s="53">
        <f>741723</f>
        <v>741723</v>
      </c>
      <c r="D18" s="54"/>
    </row>
    <row r="19" spans="1:4" ht="25.5">
      <c r="A19" s="49" t="s">
        <v>223</v>
      </c>
      <c r="B19" s="50" t="s">
        <v>248</v>
      </c>
      <c r="C19" s="53">
        <f>429987</f>
        <v>429987</v>
      </c>
      <c r="D19" s="54"/>
    </row>
    <row r="20" spans="1:4" ht="25.5">
      <c r="A20" s="49" t="s">
        <v>221</v>
      </c>
      <c r="B20" s="50" t="s">
        <v>249</v>
      </c>
      <c r="C20" s="53">
        <f>94888+11624-100512-6000</f>
        <v>0</v>
      </c>
      <c r="D20" s="54"/>
    </row>
    <row r="21" spans="1:4" ht="25.5">
      <c r="A21" s="49" t="s">
        <v>54</v>
      </c>
      <c r="B21" s="50" t="s">
        <v>250</v>
      </c>
      <c r="C21" s="53">
        <f>986730-6800+1445830-2373460</f>
        <v>52300</v>
      </c>
      <c r="D21" s="54"/>
    </row>
    <row r="22" spans="1:4" ht="25.5">
      <c r="A22" s="49" t="s">
        <v>262</v>
      </c>
      <c r="B22" s="50" t="s">
        <v>263</v>
      </c>
      <c r="C22" s="53">
        <f>12888000+52300</f>
        <v>12940300</v>
      </c>
      <c r="D22" s="54"/>
    </row>
    <row r="23" spans="1:5" ht="25.5">
      <c r="A23" s="49" t="s">
        <v>266</v>
      </c>
      <c r="B23" s="50" t="s">
        <v>251</v>
      </c>
      <c r="C23" s="53"/>
      <c r="D23" s="54">
        <f>758138.99+56925+2475+3110+78761.6+39568+11934-18557.99-19273-60000-3110-2615</f>
        <v>847356.6</v>
      </c>
      <c r="E23" s="46">
        <f>SUM(D23+C11+C13+C18+34580542-C55-C56-C57-C58-C59-C60-C61-C62)</f>
        <v>15722154.469999999</v>
      </c>
    </row>
    <row r="24" spans="1:4" ht="25.5">
      <c r="A24" s="49" t="s">
        <v>268</v>
      </c>
      <c r="B24" s="50" t="s">
        <v>252</v>
      </c>
      <c r="C24" s="53"/>
      <c r="D24" s="54">
        <f>1790777.87</f>
        <v>1790777.87</v>
      </c>
    </row>
    <row r="25" spans="1:4" ht="25.5">
      <c r="A25" s="49" t="s">
        <v>267</v>
      </c>
      <c r="B25" s="50" t="s">
        <v>253</v>
      </c>
      <c r="C25" s="51"/>
      <c r="D25" s="55">
        <f>862900-80000-311900</f>
        <v>471000</v>
      </c>
    </row>
    <row r="26" spans="1:4" ht="25.5">
      <c r="A26" s="49" t="s">
        <v>269</v>
      </c>
      <c r="B26" s="50" t="s">
        <v>254</v>
      </c>
      <c r="C26" s="57"/>
      <c r="D26" s="58">
        <f>10276913.62+10000-154365.86+65.34+311900+34211+27.17-109818.36</f>
        <v>10368932.91</v>
      </c>
    </row>
    <row r="27" spans="1:5" ht="25.5">
      <c r="A27" s="49" t="s">
        <v>206</v>
      </c>
      <c r="B27" s="50" t="s">
        <v>209</v>
      </c>
      <c r="C27" s="53"/>
      <c r="D27" s="54">
        <v>8971203.57</v>
      </c>
      <c r="E27" s="46">
        <f>SUM(D26:D27)</f>
        <v>19340136.48</v>
      </c>
    </row>
    <row r="28" spans="1:5" ht="25.5">
      <c r="A28" s="49" t="s">
        <v>220</v>
      </c>
      <c r="B28" s="50" t="s">
        <v>255</v>
      </c>
      <c r="C28" s="53"/>
      <c r="D28" s="54">
        <f>63153886.3+4523628.32+41113+12888000-132+12+52300</f>
        <v>80658807.62</v>
      </c>
      <c r="E28" s="43">
        <v>80553531.93</v>
      </c>
    </row>
    <row r="29" spans="1:5" ht="25.5">
      <c r="A29" s="56" t="s">
        <v>20</v>
      </c>
      <c r="B29" s="48" t="s">
        <v>210</v>
      </c>
      <c r="C29" s="53">
        <f>1335795.64+146067+1000+1635</f>
        <v>1484497.64</v>
      </c>
      <c r="D29" s="54"/>
      <c r="E29" s="43">
        <v>63153886.3</v>
      </c>
    </row>
    <row r="30" spans="1:4" ht="25.5">
      <c r="A30" s="49" t="s">
        <v>11</v>
      </c>
      <c r="B30" s="50" t="s">
        <v>211</v>
      </c>
      <c r="C30" s="53">
        <f>9537725+875870-18000</f>
        <v>10395595</v>
      </c>
      <c r="D30" s="54"/>
    </row>
    <row r="31" spans="1:4" ht="25.5">
      <c r="A31" s="49" t="s">
        <v>13</v>
      </c>
      <c r="B31" s="50" t="s">
        <v>256</v>
      </c>
      <c r="C31" s="53">
        <f>1288433+205796+18000</f>
        <v>1512229</v>
      </c>
      <c r="D31" s="54"/>
    </row>
    <row r="32" spans="1:4" ht="25.5">
      <c r="A32" s="65" t="s">
        <v>14</v>
      </c>
      <c r="B32" s="64" t="s">
        <v>212</v>
      </c>
      <c r="C32" s="72">
        <f>220553+33800</f>
        <v>254353</v>
      </c>
      <c r="D32" s="66"/>
    </row>
    <row r="33" spans="1:4" ht="25.5">
      <c r="A33" s="49" t="s">
        <v>15</v>
      </c>
      <c r="B33" s="50" t="s">
        <v>213</v>
      </c>
      <c r="C33" s="54">
        <f>5933748.54+1206014.01+99512-2000+6000</f>
        <v>7243274.55</v>
      </c>
      <c r="D33" s="66"/>
    </row>
    <row r="34" spans="1:4" ht="25.5">
      <c r="A34" s="59" t="s">
        <v>16</v>
      </c>
      <c r="B34" s="60" t="s">
        <v>214</v>
      </c>
      <c r="C34" s="61">
        <f>2831970.06+1166777.95-109818.36+54630</f>
        <v>3943559.65</v>
      </c>
      <c r="D34" s="62"/>
    </row>
    <row r="35" spans="1:4" ht="25.5">
      <c r="A35" s="86"/>
      <c r="B35" s="87"/>
      <c r="C35" s="63"/>
      <c r="D35" s="63"/>
    </row>
    <row r="36" spans="1:4" ht="16.5" customHeight="1">
      <c r="A36" s="67"/>
      <c r="B36" s="68"/>
      <c r="C36" s="63"/>
      <c r="D36" s="63"/>
    </row>
    <row r="37" spans="1:4" ht="26.25">
      <c r="A37" s="73" t="s">
        <v>228</v>
      </c>
      <c r="B37" s="68"/>
      <c r="C37" s="63"/>
      <c r="D37" s="63"/>
    </row>
    <row r="38" spans="1:4" ht="26.25">
      <c r="A38" s="115" t="s">
        <v>226</v>
      </c>
      <c r="B38" s="115"/>
      <c r="C38" s="115"/>
      <c r="D38" s="63"/>
    </row>
    <row r="39" spans="1:4" ht="26.25">
      <c r="A39" s="115" t="s">
        <v>227</v>
      </c>
      <c r="B39" s="115"/>
      <c r="C39" s="115"/>
      <c r="D39" s="63"/>
    </row>
    <row r="40" spans="1:4" ht="25.5">
      <c r="A40" s="67"/>
      <c r="B40" s="68"/>
      <c r="C40" s="63"/>
      <c r="D40" s="63"/>
    </row>
    <row r="41" spans="1:4" s="74" customFormat="1" ht="26.25">
      <c r="A41" s="73" t="s">
        <v>232</v>
      </c>
      <c r="B41" s="71"/>
      <c r="C41" s="70" t="s">
        <v>233</v>
      </c>
      <c r="D41" s="70"/>
    </row>
    <row r="42" spans="1:4" s="74" customFormat="1" ht="26.25">
      <c r="A42" s="73" t="s">
        <v>231</v>
      </c>
      <c r="B42" s="71"/>
      <c r="C42" s="70" t="s">
        <v>229</v>
      </c>
      <c r="D42" s="70"/>
    </row>
    <row r="43" spans="1:4" s="74" customFormat="1" ht="26.25">
      <c r="A43" s="73" t="s">
        <v>230</v>
      </c>
      <c r="B43" s="71"/>
      <c r="C43" s="70" t="s">
        <v>224</v>
      </c>
      <c r="D43" s="70"/>
    </row>
    <row r="44" spans="1:4" ht="26.25">
      <c r="A44" s="109" t="s">
        <v>60</v>
      </c>
      <c r="B44" s="109"/>
      <c r="C44" s="109"/>
      <c r="D44" s="109"/>
    </row>
    <row r="45" spans="1:4" ht="21.75" customHeight="1">
      <c r="A45" s="109" t="s">
        <v>236</v>
      </c>
      <c r="B45" s="109"/>
      <c r="C45" s="109"/>
      <c r="D45" s="109"/>
    </row>
    <row r="46" spans="1:4" ht="26.25">
      <c r="A46" s="110" t="s">
        <v>261</v>
      </c>
      <c r="B46" s="110"/>
      <c r="C46" s="110"/>
      <c r="D46" s="110"/>
    </row>
    <row r="47" spans="1:4" ht="26.25">
      <c r="A47" s="71"/>
      <c r="B47" s="71"/>
      <c r="C47" s="71"/>
      <c r="D47" s="71"/>
    </row>
    <row r="48" spans="1:4" ht="21.75" customHeight="1">
      <c r="A48" s="111" t="s">
        <v>2</v>
      </c>
      <c r="B48" s="113" t="s">
        <v>3</v>
      </c>
      <c r="C48" s="111" t="s">
        <v>4</v>
      </c>
      <c r="D48" s="111" t="s">
        <v>5</v>
      </c>
    </row>
    <row r="49" spans="1:4" ht="4.5" customHeight="1">
      <c r="A49" s="112"/>
      <c r="B49" s="114"/>
      <c r="C49" s="112"/>
      <c r="D49" s="112"/>
    </row>
    <row r="50" spans="1:4" ht="25.5">
      <c r="A50" s="82" t="s">
        <v>17</v>
      </c>
      <c r="B50" s="83" t="s">
        <v>215</v>
      </c>
      <c r="C50" s="84">
        <f>381623.65+107992.19-54630</f>
        <v>434985.84</v>
      </c>
      <c r="D50" s="85"/>
    </row>
    <row r="51" spans="1:4" ht="25.5">
      <c r="A51" s="56" t="s">
        <v>22</v>
      </c>
      <c r="B51" s="48" t="s">
        <v>217</v>
      </c>
      <c r="C51" s="57">
        <f>4118764.29+2824867.43</f>
        <v>6943631.720000001</v>
      </c>
      <c r="D51" s="76"/>
    </row>
    <row r="52" spans="1:4" ht="25.5">
      <c r="A52" s="56" t="s">
        <v>21</v>
      </c>
      <c r="B52" s="48" t="s">
        <v>234</v>
      </c>
      <c r="C52" s="57">
        <v>1510347</v>
      </c>
      <c r="D52" s="58"/>
    </row>
    <row r="53" spans="1:5" ht="25.5">
      <c r="A53" s="56" t="s">
        <v>18</v>
      </c>
      <c r="B53" s="48" t="s">
        <v>216</v>
      </c>
      <c r="C53" s="57">
        <f>109300+70600</f>
        <v>179900</v>
      </c>
      <c r="D53" s="76"/>
      <c r="E53" s="46">
        <f>SUM(C29:C34)+C50:C53</f>
        <v>25013408.84</v>
      </c>
    </row>
    <row r="54" spans="1:5" ht="25.5">
      <c r="A54" s="56" t="s">
        <v>19</v>
      </c>
      <c r="B54" s="48" t="s">
        <v>218</v>
      </c>
      <c r="C54" s="57">
        <f>852000+347000</f>
        <v>1199000</v>
      </c>
      <c r="D54" s="52"/>
      <c r="E54" s="46">
        <f>SUM(C54:C59)</f>
        <v>21576272</v>
      </c>
    </row>
    <row r="55" spans="1:6" ht="25.5">
      <c r="A55" s="56" t="s">
        <v>237</v>
      </c>
      <c r="B55" s="48" t="s">
        <v>217</v>
      </c>
      <c r="C55" s="57">
        <f>1901556+3270+220260+62760+2640-1635</f>
        <v>2188851</v>
      </c>
      <c r="D55" s="52"/>
      <c r="E55" s="89">
        <f>2225471-31380-1320</f>
        <v>2192771</v>
      </c>
      <c r="F55" s="46">
        <f>SUM(E55-C55)</f>
        <v>3920</v>
      </c>
    </row>
    <row r="56" spans="1:6" ht="25.5">
      <c r="A56" s="56" t="s">
        <v>238</v>
      </c>
      <c r="B56" s="75" t="s">
        <v>217</v>
      </c>
      <c r="C56" s="78">
        <f>12477300-8800+68300+1042600</f>
        <v>13579400</v>
      </c>
      <c r="D56" s="54"/>
      <c r="E56" s="43">
        <v>13771500</v>
      </c>
      <c r="F56" s="46">
        <f>SUM(E56-C56)</f>
        <v>192100</v>
      </c>
    </row>
    <row r="57" spans="1:6" ht="25.5">
      <c r="A57" s="56" t="s">
        <v>239</v>
      </c>
      <c r="B57" s="50" t="s">
        <v>217</v>
      </c>
      <c r="C57" s="51">
        <f>2290800+20800+1045200</f>
        <v>3356800</v>
      </c>
      <c r="D57" s="54"/>
      <c r="E57" s="43">
        <v>3356800</v>
      </c>
      <c r="F57" s="46">
        <f>SUM(E57-C57)</f>
        <v>0</v>
      </c>
    </row>
    <row r="58" spans="1:4" ht="25.5">
      <c r="A58" s="88" t="s">
        <v>257</v>
      </c>
      <c r="B58" s="50" t="s">
        <v>217</v>
      </c>
      <c r="C58" s="53">
        <f>941010+157000+34211</f>
        <v>1132221</v>
      </c>
      <c r="D58" s="54"/>
    </row>
    <row r="59" spans="1:4" ht="25.5">
      <c r="A59" s="88" t="s">
        <v>258</v>
      </c>
      <c r="B59" s="50" t="s">
        <v>217</v>
      </c>
      <c r="C59" s="53">
        <f>106000+14000</f>
        <v>120000</v>
      </c>
      <c r="D59" s="54"/>
    </row>
    <row r="60" spans="1:4" ht="25.5">
      <c r="A60" s="88" t="s">
        <v>259</v>
      </c>
      <c r="B60" s="50" t="s">
        <v>217</v>
      </c>
      <c r="C60" s="53">
        <v>70500</v>
      </c>
      <c r="D60" s="54"/>
    </row>
    <row r="61" spans="1:4" ht="25.5">
      <c r="A61" s="49" t="s">
        <v>264</v>
      </c>
      <c r="B61" s="50" t="s">
        <v>217</v>
      </c>
      <c r="C61" s="53">
        <v>360750</v>
      </c>
      <c r="D61" s="54"/>
    </row>
    <row r="62" spans="1:5" ht="25.5">
      <c r="A62" s="49" t="s">
        <v>265</v>
      </c>
      <c r="B62" s="50" t="s">
        <v>217</v>
      </c>
      <c r="C62" s="53">
        <v>688000</v>
      </c>
      <c r="D62" s="54"/>
      <c r="E62" s="43">
        <f>2188851+13579400+3356800+1132221+120000+70500</f>
        <v>20447772</v>
      </c>
    </row>
    <row r="63" spans="1:4" ht="25.5">
      <c r="A63" s="49"/>
      <c r="B63" s="50"/>
      <c r="C63" s="53"/>
      <c r="D63" s="54"/>
    </row>
    <row r="64" spans="1:4" ht="25.5">
      <c r="A64" s="49"/>
      <c r="B64" s="50"/>
      <c r="C64" s="53"/>
      <c r="D64" s="54"/>
    </row>
    <row r="65" spans="1:4" ht="25.5">
      <c r="A65" s="49"/>
      <c r="B65" s="50"/>
      <c r="C65" s="53"/>
      <c r="D65" s="54"/>
    </row>
    <row r="66" spans="1:4" ht="25.5">
      <c r="A66" s="49"/>
      <c r="B66" s="50"/>
      <c r="C66" s="53"/>
      <c r="D66" s="54"/>
    </row>
    <row r="67" spans="1:4" ht="25.5">
      <c r="A67" s="49"/>
      <c r="B67" s="50"/>
      <c r="C67" s="53"/>
      <c r="D67" s="54"/>
    </row>
    <row r="68" spans="1:4" ht="25.5">
      <c r="A68" s="49"/>
      <c r="B68" s="50"/>
      <c r="C68" s="53"/>
      <c r="D68" s="54"/>
    </row>
    <row r="69" spans="1:4" ht="25.5">
      <c r="A69" s="49"/>
      <c r="B69" s="50"/>
      <c r="C69" s="53"/>
      <c r="D69" s="54"/>
    </row>
    <row r="70" spans="1:4" ht="25.5">
      <c r="A70" s="49"/>
      <c r="B70" s="50"/>
      <c r="C70" s="51"/>
      <c r="D70" s="55"/>
    </row>
    <row r="71" spans="1:4" ht="25.5">
      <c r="A71" s="49"/>
      <c r="B71" s="50"/>
      <c r="C71" s="79"/>
      <c r="D71" s="80"/>
    </row>
    <row r="72" spans="1:4" ht="25.5">
      <c r="A72" s="49"/>
      <c r="B72" s="50"/>
      <c r="C72" s="57"/>
      <c r="D72" s="58"/>
    </row>
    <row r="73" spans="1:4" ht="25.5">
      <c r="A73" s="49"/>
      <c r="B73" s="50"/>
      <c r="C73" s="53"/>
      <c r="D73" s="54"/>
    </row>
    <row r="74" spans="1:4" ht="25.5">
      <c r="A74" s="49"/>
      <c r="B74" s="50"/>
      <c r="C74" s="53"/>
      <c r="D74" s="54"/>
    </row>
    <row r="75" spans="1:4" ht="25.5">
      <c r="A75" s="56"/>
      <c r="B75" s="48"/>
      <c r="C75" s="53"/>
      <c r="D75" s="54"/>
    </row>
    <row r="76" spans="1:4" ht="25.5">
      <c r="A76" s="59"/>
      <c r="B76" s="60"/>
      <c r="C76" s="61"/>
      <c r="D76" s="62"/>
    </row>
    <row r="77" spans="1:5" ht="22.5" customHeight="1" thickBot="1">
      <c r="A77" s="67"/>
      <c r="B77" s="68"/>
      <c r="C77" s="69">
        <f>SUM(C7:C76)</f>
        <v>103108078.57000001</v>
      </c>
      <c r="D77" s="69">
        <f>SUM(D7:D76)</f>
        <v>103108078.57000001</v>
      </c>
      <c r="E77" s="46">
        <f>SUM(D77-C77)</f>
        <v>0</v>
      </c>
    </row>
    <row r="78" spans="1:4" ht="26.25" thickTop="1">
      <c r="A78" s="67"/>
      <c r="B78" s="68"/>
      <c r="C78" s="63"/>
      <c r="D78" s="63"/>
    </row>
    <row r="79" spans="1:4" ht="26.25">
      <c r="A79" s="73" t="s">
        <v>228</v>
      </c>
      <c r="B79" s="68"/>
      <c r="C79" s="63"/>
      <c r="D79" s="63"/>
    </row>
    <row r="80" spans="1:4" ht="26.25">
      <c r="A80" s="115" t="s">
        <v>226</v>
      </c>
      <c r="B80" s="115"/>
      <c r="C80" s="115"/>
      <c r="D80" s="63"/>
    </row>
    <row r="81" spans="1:4" ht="26.25">
      <c r="A81" s="115" t="s">
        <v>227</v>
      </c>
      <c r="B81" s="115"/>
      <c r="C81" s="115"/>
      <c r="D81" s="63"/>
    </row>
    <row r="82" spans="1:4" ht="25.5">
      <c r="A82" s="67"/>
      <c r="B82" s="68"/>
      <c r="C82" s="63"/>
      <c r="D82" s="63"/>
    </row>
    <row r="83" spans="1:4" s="74" customFormat="1" ht="26.25">
      <c r="A83" s="73" t="s">
        <v>232</v>
      </c>
      <c r="B83" s="71"/>
      <c r="C83" s="70" t="s">
        <v>233</v>
      </c>
      <c r="D83" s="70"/>
    </row>
    <row r="84" spans="1:4" s="74" customFormat="1" ht="26.25">
      <c r="A84" s="73" t="s">
        <v>231</v>
      </c>
      <c r="B84" s="71"/>
      <c r="C84" s="70" t="s">
        <v>229</v>
      </c>
      <c r="D84" s="70"/>
    </row>
    <row r="85" spans="1:4" s="74" customFormat="1" ht="26.25">
      <c r="A85" s="73" t="s">
        <v>230</v>
      </c>
      <c r="B85" s="71"/>
      <c r="C85" s="70" t="s">
        <v>224</v>
      </c>
      <c r="D85" s="70"/>
    </row>
    <row r="86" ht="23.25">
      <c r="D86" s="45"/>
    </row>
    <row r="87" ht="23.25">
      <c r="D87" s="45"/>
    </row>
    <row r="88" ht="23.25">
      <c r="D88" s="45"/>
    </row>
    <row r="89" ht="23.25">
      <c r="D89" s="45"/>
    </row>
    <row r="90" ht="23.25">
      <c r="D90" s="45"/>
    </row>
    <row r="91" ht="23.25">
      <c r="D91" s="45"/>
    </row>
    <row r="92" ht="23.25">
      <c r="D92" s="45"/>
    </row>
    <row r="93" ht="23.25">
      <c r="D93" s="45"/>
    </row>
    <row r="94" ht="23.25">
      <c r="D94" s="45"/>
    </row>
    <row r="95" ht="23.25">
      <c r="D95" s="45"/>
    </row>
    <row r="96" ht="23.25">
      <c r="D96" s="45"/>
    </row>
    <row r="97" ht="23.25">
      <c r="D97" s="45"/>
    </row>
    <row r="98" ht="23.25">
      <c r="D98" s="45"/>
    </row>
    <row r="99" ht="23.25">
      <c r="D99" s="45"/>
    </row>
    <row r="100" ht="23.25">
      <c r="D100" s="45"/>
    </row>
    <row r="101" ht="23.25">
      <c r="D101" s="45"/>
    </row>
    <row r="102" ht="23.25">
      <c r="D102" s="45"/>
    </row>
    <row r="103" ht="23.25">
      <c r="D103" s="45"/>
    </row>
    <row r="104" ht="23.25">
      <c r="D104" s="45"/>
    </row>
    <row r="105" ht="23.25">
      <c r="D105" s="45"/>
    </row>
    <row r="106" ht="23.25">
      <c r="D106" s="45"/>
    </row>
    <row r="107" ht="23.25">
      <c r="D107" s="45"/>
    </row>
    <row r="108" ht="23.25">
      <c r="D108" s="45"/>
    </row>
    <row r="109" ht="23.25">
      <c r="D109" s="45"/>
    </row>
    <row r="110" ht="23.25">
      <c r="D110" s="45"/>
    </row>
    <row r="111" ht="23.25">
      <c r="D111" s="45"/>
    </row>
    <row r="112" ht="23.25">
      <c r="D112" s="45"/>
    </row>
    <row r="113" ht="23.25">
      <c r="D113" s="45"/>
    </row>
    <row r="114" ht="23.25">
      <c r="D114" s="45"/>
    </row>
    <row r="115" ht="23.25">
      <c r="D115" s="45"/>
    </row>
    <row r="116" ht="23.25">
      <c r="D116" s="45"/>
    </row>
    <row r="117" ht="23.25">
      <c r="D117" s="45"/>
    </row>
    <row r="118" ht="23.25">
      <c r="D118" s="45"/>
    </row>
    <row r="119" ht="23.25">
      <c r="D119" s="45"/>
    </row>
    <row r="120" ht="23.25">
      <c r="D120" s="45"/>
    </row>
    <row r="121" ht="23.25">
      <c r="D121" s="45"/>
    </row>
    <row r="122" ht="23.25">
      <c r="D122" s="45"/>
    </row>
    <row r="123" ht="23.25">
      <c r="D123" s="45"/>
    </row>
    <row r="124" ht="23.25">
      <c r="D124" s="45"/>
    </row>
    <row r="125" ht="23.25">
      <c r="D125" s="45"/>
    </row>
    <row r="126" ht="23.25">
      <c r="D126" s="45"/>
    </row>
    <row r="127" ht="23.25">
      <c r="D127" s="45"/>
    </row>
    <row r="128" ht="23.25">
      <c r="D128" s="45"/>
    </row>
    <row r="129" ht="23.25">
      <c r="D129" s="45"/>
    </row>
    <row r="130" ht="23.25">
      <c r="D130" s="45"/>
    </row>
    <row r="131" ht="23.25">
      <c r="D131" s="45"/>
    </row>
    <row r="132" ht="23.25">
      <c r="D132" s="45"/>
    </row>
    <row r="133" ht="23.25">
      <c r="D133" s="45"/>
    </row>
    <row r="134" ht="23.25">
      <c r="D134" s="45"/>
    </row>
    <row r="135" ht="23.25">
      <c r="D135" s="45"/>
    </row>
    <row r="136" ht="23.25">
      <c r="D136" s="45"/>
    </row>
    <row r="137" ht="23.25">
      <c r="D137" s="45"/>
    </row>
    <row r="138" ht="23.25">
      <c r="D138" s="45"/>
    </row>
    <row r="139" ht="23.25">
      <c r="D139" s="45"/>
    </row>
    <row r="140" ht="23.25">
      <c r="D140" s="45"/>
    </row>
    <row r="141" ht="23.25">
      <c r="D141" s="45"/>
    </row>
    <row r="142" ht="23.25">
      <c r="D142" s="45"/>
    </row>
    <row r="143" ht="23.25">
      <c r="D143" s="45"/>
    </row>
    <row r="144" ht="23.25">
      <c r="D144" s="45"/>
    </row>
    <row r="145" ht="23.25">
      <c r="D145" s="45"/>
    </row>
    <row r="146" ht="23.25">
      <c r="D146" s="45"/>
    </row>
    <row r="147" ht="23.25">
      <c r="D147" s="45"/>
    </row>
    <row r="148" ht="23.25">
      <c r="D148" s="45"/>
    </row>
    <row r="149" ht="23.25">
      <c r="D149" s="45"/>
    </row>
    <row r="150" ht="23.25">
      <c r="D150" s="45"/>
    </row>
    <row r="151" ht="23.25">
      <c r="D151" s="45"/>
    </row>
    <row r="152" ht="23.25">
      <c r="D152" s="45"/>
    </row>
    <row r="153" ht="23.25">
      <c r="D153" s="45"/>
    </row>
    <row r="154" ht="23.25">
      <c r="D154" s="45"/>
    </row>
    <row r="155" ht="23.25">
      <c r="D155" s="45"/>
    </row>
    <row r="156" ht="23.25">
      <c r="D156" s="45"/>
    </row>
    <row r="157" ht="23.25">
      <c r="D157" s="45"/>
    </row>
    <row r="158" ht="23.25">
      <c r="D158" s="45"/>
    </row>
    <row r="159" ht="23.25">
      <c r="D159" s="45"/>
    </row>
    <row r="160" ht="23.25">
      <c r="D160" s="45"/>
    </row>
    <row r="161" ht="23.25">
      <c r="D161" s="45"/>
    </row>
    <row r="162" ht="23.25">
      <c r="D162" s="45"/>
    </row>
    <row r="163" ht="23.25">
      <c r="D163" s="45"/>
    </row>
    <row r="164" ht="23.25">
      <c r="D164" s="45"/>
    </row>
    <row r="165" ht="23.25">
      <c r="D165" s="45"/>
    </row>
    <row r="166" ht="23.25">
      <c r="D166" s="45"/>
    </row>
    <row r="167" ht="23.25">
      <c r="D167" s="45"/>
    </row>
    <row r="168" ht="23.25">
      <c r="D168" s="45"/>
    </row>
    <row r="169" ht="23.25">
      <c r="D169" s="45"/>
    </row>
    <row r="170" ht="23.25">
      <c r="D170" s="45"/>
    </row>
    <row r="171" ht="23.25">
      <c r="D171" s="45"/>
    </row>
    <row r="172" ht="23.25">
      <c r="D172" s="45"/>
    </row>
    <row r="173" ht="23.25">
      <c r="D173" s="45"/>
    </row>
    <row r="174" ht="23.25">
      <c r="D174" s="45"/>
    </row>
    <row r="175" ht="23.25">
      <c r="D175" s="45"/>
    </row>
    <row r="176" ht="23.25">
      <c r="D176" s="45"/>
    </row>
    <row r="177" ht="23.25">
      <c r="D177" s="45"/>
    </row>
    <row r="178" ht="23.25">
      <c r="D178" s="45"/>
    </row>
    <row r="179" ht="23.25">
      <c r="D179" s="45"/>
    </row>
    <row r="180" ht="23.25">
      <c r="D180" s="45"/>
    </row>
    <row r="181" ht="23.25">
      <c r="D181" s="45"/>
    </row>
    <row r="182" ht="23.25">
      <c r="D182" s="45"/>
    </row>
    <row r="183" ht="23.25">
      <c r="D183" s="45"/>
    </row>
    <row r="184" ht="23.25">
      <c r="D184" s="45"/>
    </row>
    <row r="185" ht="23.25">
      <c r="D185" s="45"/>
    </row>
    <row r="186" ht="23.25">
      <c r="D186" s="45"/>
    </row>
    <row r="187" ht="23.25">
      <c r="D187" s="45"/>
    </row>
    <row r="188" ht="23.25">
      <c r="D188" s="45"/>
    </row>
    <row r="189" ht="23.25">
      <c r="D189" s="45"/>
    </row>
    <row r="190" ht="23.25">
      <c r="D190" s="45"/>
    </row>
    <row r="191" ht="23.25">
      <c r="D191" s="45"/>
    </row>
    <row r="192" ht="23.25">
      <c r="D192" s="45"/>
    </row>
    <row r="193" ht="23.25">
      <c r="D193" s="45"/>
    </row>
    <row r="194" ht="23.25">
      <c r="D194" s="45"/>
    </row>
    <row r="195" ht="23.25">
      <c r="D195" s="45"/>
    </row>
    <row r="196" ht="23.25">
      <c r="D196" s="45"/>
    </row>
    <row r="197" ht="23.25">
      <c r="D197" s="45"/>
    </row>
    <row r="198" ht="23.25">
      <c r="D198" s="45"/>
    </row>
    <row r="199" ht="23.25">
      <c r="D199" s="45"/>
    </row>
    <row r="200" ht="23.25">
      <c r="D200" s="45"/>
    </row>
    <row r="201" ht="23.25">
      <c r="D201" s="45"/>
    </row>
    <row r="202" ht="23.25">
      <c r="D202" s="45"/>
    </row>
    <row r="203" ht="23.25">
      <c r="D203" s="45"/>
    </row>
    <row r="204" ht="23.25">
      <c r="D204" s="45"/>
    </row>
    <row r="205" ht="23.25">
      <c r="D205" s="45"/>
    </row>
    <row r="206" ht="23.25">
      <c r="D206" s="45"/>
    </row>
    <row r="207" ht="23.25">
      <c r="D207" s="45"/>
    </row>
    <row r="208" ht="23.25">
      <c r="D208" s="45"/>
    </row>
    <row r="209" ht="23.25">
      <c r="D209" s="45"/>
    </row>
    <row r="210" ht="23.25">
      <c r="D210" s="45"/>
    </row>
    <row r="211" ht="23.25">
      <c r="D211" s="45"/>
    </row>
    <row r="212" ht="23.25">
      <c r="D212" s="45"/>
    </row>
    <row r="213" ht="23.25">
      <c r="D213" s="45"/>
    </row>
    <row r="214" ht="23.25">
      <c r="D214" s="45"/>
    </row>
    <row r="215" ht="23.25">
      <c r="D215" s="45"/>
    </row>
    <row r="216" ht="23.25">
      <c r="D216" s="45"/>
    </row>
    <row r="217" ht="23.25">
      <c r="D217" s="45"/>
    </row>
    <row r="218" ht="23.25">
      <c r="D218" s="45"/>
    </row>
    <row r="219" ht="23.25">
      <c r="D219" s="45"/>
    </row>
    <row r="220" ht="23.25">
      <c r="D220" s="45"/>
    </row>
    <row r="221" ht="23.25">
      <c r="D221" s="45"/>
    </row>
    <row r="222" ht="23.25">
      <c r="D222" s="45"/>
    </row>
    <row r="223" ht="23.25">
      <c r="D223" s="45"/>
    </row>
    <row r="224" ht="23.25">
      <c r="D224" s="45"/>
    </row>
    <row r="225" ht="23.25">
      <c r="D225" s="45"/>
    </row>
    <row r="226" ht="23.25">
      <c r="D226" s="45"/>
    </row>
    <row r="227" ht="23.25">
      <c r="D227" s="45"/>
    </row>
    <row r="228" ht="23.25">
      <c r="D228" s="45"/>
    </row>
    <row r="229" ht="23.25">
      <c r="D229" s="45"/>
    </row>
    <row r="230" ht="23.25">
      <c r="D230" s="45"/>
    </row>
    <row r="231" ht="23.25">
      <c r="D231" s="45"/>
    </row>
    <row r="232" ht="23.25">
      <c r="D232" s="45"/>
    </row>
    <row r="233" ht="23.25">
      <c r="D233" s="45"/>
    </row>
    <row r="234" ht="23.25">
      <c r="D234" s="45"/>
    </row>
    <row r="235" ht="23.25">
      <c r="D235" s="45"/>
    </row>
    <row r="236" ht="23.25">
      <c r="D236" s="45"/>
    </row>
    <row r="237" ht="23.25">
      <c r="D237" s="45"/>
    </row>
    <row r="238" ht="23.25">
      <c r="D238" s="45"/>
    </row>
    <row r="239" ht="23.25">
      <c r="D239" s="45"/>
    </row>
    <row r="240" ht="23.25">
      <c r="D240" s="45"/>
    </row>
    <row r="241" ht="23.25">
      <c r="D241" s="45"/>
    </row>
    <row r="242" ht="23.25">
      <c r="D242" s="45"/>
    </row>
    <row r="243" ht="23.25">
      <c r="D243" s="45"/>
    </row>
    <row r="244" ht="23.25">
      <c r="D244" s="45"/>
    </row>
    <row r="245" ht="23.25">
      <c r="D245" s="45"/>
    </row>
    <row r="246" ht="23.25">
      <c r="D246" s="45"/>
    </row>
    <row r="247" ht="23.25">
      <c r="D247" s="45"/>
    </row>
    <row r="248" ht="23.25">
      <c r="D248" s="45"/>
    </row>
    <row r="249" ht="23.25">
      <c r="D249" s="45"/>
    </row>
    <row r="250" ht="23.25">
      <c r="D250" s="45"/>
    </row>
    <row r="251" ht="23.25">
      <c r="D251" s="45"/>
    </row>
    <row r="252" ht="23.25">
      <c r="D252" s="45"/>
    </row>
    <row r="253" ht="23.25">
      <c r="D253" s="45"/>
    </row>
    <row r="254" ht="23.25">
      <c r="D254" s="45"/>
    </row>
    <row r="255" ht="23.25">
      <c r="D255" s="45"/>
    </row>
    <row r="256" ht="23.25">
      <c r="D256" s="45"/>
    </row>
    <row r="257" ht="23.25">
      <c r="D257" s="45"/>
    </row>
    <row r="258" ht="23.25">
      <c r="D258" s="45"/>
    </row>
    <row r="259" ht="23.25">
      <c r="D259" s="45"/>
    </row>
    <row r="260" ht="23.25">
      <c r="D260" s="45"/>
    </row>
    <row r="261" ht="23.25">
      <c r="D261" s="45"/>
    </row>
    <row r="262" ht="23.25">
      <c r="D262" s="45"/>
    </row>
    <row r="263" ht="23.25">
      <c r="D263" s="45"/>
    </row>
    <row r="264" ht="23.25">
      <c r="D264" s="45"/>
    </row>
    <row r="265" ht="23.25">
      <c r="D265" s="45"/>
    </row>
    <row r="266" ht="23.25">
      <c r="D266" s="45"/>
    </row>
    <row r="267" ht="23.25">
      <c r="D267" s="45"/>
    </row>
    <row r="268" ht="23.25">
      <c r="D268" s="45"/>
    </row>
    <row r="269" ht="23.25">
      <c r="D269" s="45"/>
    </row>
    <row r="270" ht="23.25">
      <c r="D270" s="45"/>
    </row>
    <row r="271" ht="23.25">
      <c r="D271" s="45"/>
    </row>
    <row r="272" ht="23.25">
      <c r="D272" s="45"/>
    </row>
    <row r="273" ht="23.25">
      <c r="D273" s="45"/>
    </row>
    <row r="274" ht="23.25">
      <c r="D274" s="45"/>
    </row>
    <row r="275" ht="23.25">
      <c r="D275" s="45"/>
    </row>
    <row r="276" ht="23.25">
      <c r="D276" s="45"/>
    </row>
    <row r="277" ht="23.25">
      <c r="D277" s="45"/>
    </row>
    <row r="278" ht="23.25">
      <c r="D278" s="45"/>
    </row>
    <row r="279" ht="23.25">
      <c r="D279" s="45"/>
    </row>
    <row r="280" ht="23.25">
      <c r="D280" s="45"/>
    </row>
    <row r="281" ht="23.25">
      <c r="D281" s="45"/>
    </row>
    <row r="282" ht="23.25">
      <c r="D282" s="45"/>
    </row>
    <row r="283" ht="23.25">
      <c r="D283" s="45"/>
    </row>
    <row r="284" ht="23.25">
      <c r="D284" s="45"/>
    </row>
    <row r="285" ht="23.25">
      <c r="D285" s="45"/>
    </row>
    <row r="286" ht="23.25">
      <c r="D286" s="45"/>
    </row>
    <row r="287" ht="23.25">
      <c r="D287" s="45"/>
    </row>
    <row r="288" ht="23.25">
      <c r="D288" s="45"/>
    </row>
    <row r="289" ht="23.25">
      <c r="D289" s="45"/>
    </row>
    <row r="290" ht="23.25">
      <c r="D290" s="45"/>
    </row>
    <row r="291" ht="23.25">
      <c r="D291" s="45"/>
    </row>
  </sheetData>
  <sheetProtection/>
  <mergeCells count="18">
    <mergeCell ref="A80:C80"/>
    <mergeCell ref="A81:C81"/>
    <mergeCell ref="A38:C38"/>
    <mergeCell ref="A39:C39"/>
    <mergeCell ref="A44:D44"/>
    <mergeCell ref="A45:D45"/>
    <mergeCell ref="A46:D46"/>
    <mergeCell ref="A48:A49"/>
    <mergeCell ref="B48:B49"/>
    <mergeCell ref="C48:C49"/>
    <mergeCell ref="D48:D49"/>
    <mergeCell ref="A1:D1"/>
    <mergeCell ref="A2:D2"/>
    <mergeCell ref="A3:D3"/>
    <mergeCell ref="A5:A6"/>
    <mergeCell ref="B5:B6"/>
    <mergeCell ref="C5:C6"/>
    <mergeCell ref="D5:D6"/>
  </mergeCells>
  <printOptions/>
  <pageMargins left="0.17" right="0.18" top="0.1968503937007874" bottom="0.1968503937007874" header="0.15748031496062992" footer="0.1968503937007874"/>
  <pageSetup horizontalDpi="600" verticalDpi="600" orientation="portrait" paperSize="9" scale="78" r:id="rId1"/>
  <rowBreaks count="1" manualBreakCount="1">
    <brk id="43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Windows User</cp:lastModifiedBy>
  <cp:lastPrinted>2015-11-02T06:37:57Z</cp:lastPrinted>
  <dcterms:created xsi:type="dcterms:W3CDTF">2003-12-22T01:35:51Z</dcterms:created>
  <dcterms:modified xsi:type="dcterms:W3CDTF">2015-11-10T02:56:32Z</dcterms:modified>
  <cp:category/>
  <cp:version/>
  <cp:contentType/>
  <cp:contentStatus/>
</cp:coreProperties>
</file>